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lx\Desktop\TC data\MGB virus CCK\"/>
    </mc:Choice>
  </mc:AlternateContent>
  <xr:revisionPtr revIDLastSave="0" documentId="13_ncr:1_{3F38386E-93EF-4A43-9DD8-128C3838E16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rol" sheetId="1" r:id="rId1"/>
    <sheet name="CC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C3" i="1" l="1"/>
  <c r="BC4" i="1"/>
  <c r="BC5" i="1"/>
  <c r="BC6" i="1"/>
  <c r="BC7" i="1"/>
  <c r="BC8" i="1"/>
  <c r="BC9" i="1"/>
  <c r="BC10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2" i="1"/>
  <c r="BB2" i="1"/>
  <c r="BA2" i="1"/>
  <c r="AZ43" i="1"/>
  <c r="AO2" i="1"/>
  <c r="AO3" i="1"/>
  <c r="AO4" i="1"/>
  <c r="AO5" i="1"/>
  <c r="AO6" i="1"/>
  <c r="AO7" i="1"/>
  <c r="AO8" i="1"/>
  <c r="AO11" i="1" s="1"/>
  <c r="AO9" i="1"/>
  <c r="AO10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BA25" i="1" s="1"/>
  <c r="AO26" i="1"/>
  <c r="AO27" i="1"/>
  <c r="BB27" i="1" s="1"/>
  <c r="AO28" i="1"/>
  <c r="AO29" i="1"/>
  <c r="AO30" i="1"/>
  <c r="AO31" i="1"/>
  <c r="AO32" i="1"/>
  <c r="BA32" i="1" s="1"/>
  <c r="AO33" i="1"/>
  <c r="BA33" i="1" s="1"/>
  <c r="AO34" i="1"/>
  <c r="AO35" i="1"/>
  <c r="AO36" i="1"/>
  <c r="AO37" i="1"/>
  <c r="AO38" i="1"/>
  <c r="AO39" i="1"/>
  <c r="AO40" i="1"/>
  <c r="AO43" i="1" s="1"/>
  <c r="AO41" i="1"/>
  <c r="BB5" i="1"/>
  <c r="BA6" i="1"/>
  <c r="BA7" i="1"/>
  <c r="BA13" i="1"/>
  <c r="BA14" i="1"/>
  <c r="BB19" i="1"/>
  <c r="BA20" i="1"/>
  <c r="BA23" i="1"/>
  <c r="BB30" i="1"/>
  <c r="BA31" i="1"/>
  <c r="BA38" i="1"/>
  <c r="BA3" i="1"/>
  <c r="BB3" i="1"/>
  <c r="BA4" i="1"/>
  <c r="BB4" i="1"/>
  <c r="BA5" i="1"/>
  <c r="BB7" i="1"/>
  <c r="BB8" i="1"/>
  <c r="BB9" i="1"/>
  <c r="BA10" i="1"/>
  <c r="BB10" i="1"/>
  <c r="BA12" i="1"/>
  <c r="BB12" i="1"/>
  <c r="BB14" i="1"/>
  <c r="BA15" i="1"/>
  <c r="BB15" i="1"/>
  <c r="BA18" i="1"/>
  <c r="BB18" i="1"/>
  <c r="BA19" i="1"/>
  <c r="BB20" i="1"/>
  <c r="BA21" i="1"/>
  <c r="BB21" i="1"/>
  <c r="BA22" i="1"/>
  <c r="BB22" i="1"/>
  <c r="BA26" i="1"/>
  <c r="BB26" i="1"/>
  <c r="BA27" i="1"/>
  <c r="BA28" i="1"/>
  <c r="BB28" i="1"/>
  <c r="BA29" i="1"/>
  <c r="BB29" i="1"/>
  <c r="BA30" i="1"/>
  <c r="BA34" i="1"/>
  <c r="BB34" i="1"/>
  <c r="BA35" i="1"/>
  <c r="BB35" i="1"/>
  <c r="BA36" i="1"/>
  <c r="BB36" i="1"/>
  <c r="BB38" i="1"/>
  <c r="BA39" i="1"/>
  <c r="BB39" i="1"/>
  <c r="BA40" i="1"/>
  <c r="AC11" i="1"/>
  <c r="AD11" i="1"/>
  <c r="AE11" i="1"/>
  <c r="AG11" i="1"/>
  <c r="AH11" i="1"/>
  <c r="AI11" i="1"/>
  <c r="AJ11" i="1"/>
  <c r="AK11" i="1"/>
  <c r="AM11" i="1"/>
  <c r="AN11" i="1"/>
  <c r="AP11" i="1"/>
  <c r="AQ11" i="1"/>
  <c r="AR11" i="1"/>
  <c r="AS11" i="1"/>
  <c r="AT11" i="1"/>
  <c r="AU11" i="1"/>
  <c r="AV11" i="1"/>
  <c r="AG43" i="1"/>
  <c r="AH43" i="1"/>
  <c r="AI43" i="1"/>
  <c r="AJ43" i="1"/>
  <c r="AK43" i="1"/>
  <c r="AM43" i="1"/>
  <c r="AN43" i="1"/>
  <c r="AP43" i="1"/>
  <c r="AQ43" i="1"/>
  <c r="AR43" i="1"/>
  <c r="AS43" i="1"/>
  <c r="AT43" i="1"/>
  <c r="AU43" i="1"/>
  <c r="AV43" i="1"/>
  <c r="AC43" i="1"/>
  <c r="AD43" i="1"/>
  <c r="AE43" i="1"/>
  <c r="AB43" i="1"/>
  <c r="AD34" i="1"/>
  <c r="AE35" i="1"/>
  <c r="AD30" i="1"/>
  <c r="AC27" i="1"/>
  <c r="AB31" i="1"/>
  <c r="AB23" i="1"/>
  <c r="AB13" i="1"/>
  <c r="AC14" i="1"/>
  <c r="AD14" i="1"/>
  <c r="AB14" i="1"/>
  <c r="AC15" i="1"/>
  <c r="AD15" i="1"/>
  <c r="AB15" i="1"/>
  <c r="AC16" i="1"/>
  <c r="AD16" i="1"/>
  <c r="AB16" i="1"/>
  <c r="AC17" i="1"/>
  <c r="AD17" i="1"/>
  <c r="AC18" i="1"/>
  <c r="AD18" i="1"/>
  <c r="AB17" i="1"/>
  <c r="AC19" i="1"/>
  <c r="AD19" i="1"/>
  <c r="AB18" i="1"/>
  <c r="AC20" i="1"/>
  <c r="AD20" i="1"/>
  <c r="AB19" i="1"/>
  <c r="AC21" i="1"/>
  <c r="AD21" i="1"/>
  <c r="AC22" i="1"/>
  <c r="AD22" i="1"/>
  <c r="AB20" i="1"/>
  <c r="AC23" i="1"/>
  <c r="AD23" i="1"/>
  <c r="AB21" i="1"/>
  <c r="AC24" i="1"/>
  <c r="AD24" i="1"/>
  <c r="AB22" i="1"/>
  <c r="AC25" i="1"/>
  <c r="AD25" i="1"/>
  <c r="AC26" i="1"/>
  <c r="AD26" i="1"/>
  <c r="AB24" i="1"/>
  <c r="AD27" i="1"/>
  <c r="AC28" i="1"/>
  <c r="AB25" i="1"/>
  <c r="AC29" i="1"/>
  <c r="AD28" i="1"/>
  <c r="AB26" i="1"/>
  <c r="AC30" i="1"/>
  <c r="AB27" i="1"/>
  <c r="AC31" i="1"/>
  <c r="AD29" i="1"/>
  <c r="AB28" i="1"/>
  <c r="AB29" i="1"/>
  <c r="AC32" i="1"/>
  <c r="AD31" i="1"/>
  <c r="AB30" i="1"/>
  <c r="AC33" i="1"/>
  <c r="AD32" i="1"/>
  <c r="AC34" i="1"/>
  <c r="AB32" i="1"/>
  <c r="AC35" i="1"/>
  <c r="AB33" i="1"/>
  <c r="AC36" i="1"/>
  <c r="AB34" i="1"/>
  <c r="AC37" i="1"/>
  <c r="AD33" i="1"/>
  <c r="AB35" i="1"/>
  <c r="AB36" i="1"/>
  <c r="AC38" i="1"/>
  <c r="AD35" i="1"/>
  <c r="AC39" i="1"/>
  <c r="AD36" i="1"/>
  <c r="AB37" i="1"/>
  <c r="AC40" i="1"/>
  <c r="AD37" i="1"/>
  <c r="AB38" i="1"/>
  <c r="AD38" i="1"/>
  <c r="AB39" i="1"/>
  <c r="AD39" i="1"/>
  <c r="AB40" i="1"/>
  <c r="AB41" i="1"/>
  <c r="AC41" i="1"/>
  <c r="AD40" i="1"/>
  <c r="AD41" i="1"/>
  <c r="AO1" i="1"/>
  <c r="AV31" i="1"/>
  <c r="AV10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2" i="1"/>
  <c r="AV33" i="1"/>
  <c r="AV34" i="1"/>
  <c r="AV35" i="1"/>
  <c r="AV36" i="1"/>
  <c r="AV37" i="1"/>
  <c r="AV38" i="1"/>
  <c r="AV39" i="1"/>
  <c r="AV40" i="1"/>
  <c r="AV41" i="1"/>
  <c r="AM10" i="1"/>
  <c r="AN10" i="1"/>
  <c r="AP10" i="1"/>
  <c r="AQ10" i="1"/>
  <c r="AR10" i="1"/>
  <c r="AS10" i="1"/>
  <c r="AT10" i="1"/>
  <c r="AU10" i="1"/>
  <c r="AM12" i="1"/>
  <c r="AN12" i="1"/>
  <c r="AP12" i="1"/>
  <c r="AQ12" i="1"/>
  <c r="AR12" i="1"/>
  <c r="AS12" i="1"/>
  <c r="AT12" i="1"/>
  <c r="AU12" i="1"/>
  <c r="AM13" i="1"/>
  <c r="AP13" i="1"/>
  <c r="AQ13" i="1"/>
  <c r="AR13" i="1"/>
  <c r="AS13" i="1"/>
  <c r="AT13" i="1"/>
  <c r="AU13" i="1"/>
  <c r="AM14" i="1"/>
  <c r="AN13" i="1"/>
  <c r="AP14" i="1"/>
  <c r="AQ14" i="1"/>
  <c r="AR14" i="1"/>
  <c r="AS14" i="1"/>
  <c r="AT14" i="1"/>
  <c r="AU14" i="1"/>
  <c r="AM15" i="1"/>
  <c r="AN14" i="1"/>
  <c r="AP15" i="1"/>
  <c r="AQ15" i="1"/>
  <c r="AR15" i="1"/>
  <c r="AS15" i="1"/>
  <c r="AT15" i="1"/>
  <c r="AU15" i="1"/>
  <c r="AM16" i="1"/>
  <c r="AN15" i="1"/>
  <c r="AP16" i="1"/>
  <c r="AQ16" i="1"/>
  <c r="AR16" i="1"/>
  <c r="AS16" i="1"/>
  <c r="AT16" i="1"/>
  <c r="AU16" i="1"/>
  <c r="AM17" i="1"/>
  <c r="AN16" i="1"/>
  <c r="AP17" i="1"/>
  <c r="AQ17" i="1"/>
  <c r="AR17" i="1"/>
  <c r="AS17" i="1"/>
  <c r="AT17" i="1"/>
  <c r="AU17" i="1"/>
  <c r="AM18" i="1"/>
  <c r="AN17" i="1"/>
  <c r="AP18" i="1"/>
  <c r="AQ18" i="1"/>
  <c r="AR18" i="1"/>
  <c r="AS18" i="1"/>
  <c r="AT18" i="1"/>
  <c r="AU18" i="1"/>
  <c r="AM19" i="1"/>
  <c r="AN18" i="1"/>
  <c r="AP19" i="1"/>
  <c r="AQ19" i="1"/>
  <c r="AR19" i="1"/>
  <c r="AS19" i="1"/>
  <c r="AT19" i="1"/>
  <c r="AU19" i="1"/>
  <c r="AM20" i="1"/>
  <c r="AP20" i="1"/>
  <c r="AQ20" i="1"/>
  <c r="AR20" i="1"/>
  <c r="AS20" i="1"/>
  <c r="AT20" i="1"/>
  <c r="AU20" i="1"/>
  <c r="AM21" i="1"/>
  <c r="AN19" i="1"/>
  <c r="AP21" i="1"/>
  <c r="AQ21" i="1"/>
  <c r="AR21" i="1"/>
  <c r="AS21" i="1"/>
  <c r="AT21" i="1"/>
  <c r="AU21" i="1"/>
  <c r="AN20" i="1"/>
  <c r="AP22" i="1"/>
  <c r="AQ22" i="1"/>
  <c r="AR22" i="1"/>
  <c r="AS22" i="1"/>
  <c r="AT22" i="1"/>
  <c r="AU22" i="1"/>
  <c r="AM22" i="1"/>
  <c r="AN21" i="1"/>
  <c r="AP23" i="1"/>
  <c r="AQ23" i="1"/>
  <c r="AR23" i="1"/>
  <c r="AS23" i="1"/>
  <c r="AT23" i="1"/>
  <c r="AU23" i="1"/>
  <c r="AM23" i="1"/>
  <c r="AN22" i="1"/>
  <c r="AP24" i="1"/>
  <c r="AQ24" i="1"/>
  <c r="AR24" i="1"/>
  <c r="AS24" i="1"/>
  <c r="AT24" i="1"/>
  <c r="AU24" i="1"/>
  <c r="AM24" i="1"/>
  <c r="AN23" i="1"/>
  <c r="AP25" i="1"/>
  <c r="AQ25" i="1"/>
  <c r="AR25" i="1"/>
  <c r="AS25" i="1"/>
  <c r="AT25" i="1"/>
  <c r="AU25" i="1"/>
  <c r="AM25" i="1"/>
  <c r="AN24" i="1"/>
  <c r="AP26" i="1"/>
  <c r="AQ26" i="1"/>
  <c r="AR26" i="1"/>
  <c r="AS26" i="1"/>
  <c r="AT26" i="1"/>
  <c r="AU26" i="1"/>
  <c r="AM26" i="1"/>
  <c r="AN25" i="1"/>
  <c r="AP27" i="1"/>
  <c r="AQ27" i="1"/>
  <c r="AR27" i="1"/>
  <c r="AS27" i="1"/>
  <c r="AT27" i="1"/>
  <c r="AU27" i="1"/>
  <c r="AM27" i="1"/>
  <c r="AN26" i="1"/>
  <c r="AP28" i="1"/>
  <c r="AQ28" i="1"/>
  <c r="AR28" i="1"/>
  <c r="AS28" i="1"/>
  <c r="AT28" i="1"/>
  <c r="AU28" i="1"/>
  <c r="AM28" i="1"/>
  <c r="AN27" i="1"/>
  <c r="AP29" i="1"/>
  <c r="AQ29" i="1"/>
  <c r="AR29" i="1"/>
  <c r="AS29" i="1"/>
  <c r="AT29" i="1"/>
  <c r="AU29" i="1"/>
  <c r="AM29" i="1"/>
  <c r="AN28" i="1"/>
  <c r="AP30" i="1"/>
  <c r="AQ30" i="1"/>
  <c r="AR30" i="1"/>
  <c r="AS30" i="1"/>
  <c r="AT30" i="1"/>
  <c r="AU30" i="1"/>
  <c r="AM30" i="1"/>
  <c r="AN29" i="1"/>
  <c r="AP31" i="1"/>
  <c r="AQ31" i="1"/>
  <c r="AR31" i="1"/>
  <c r="AT31" i="1"/>
  <c r="AU31" i="1"/>
  <c r="AN30" i="1"/>
  <c r="AP32" i="1"/>
  <c r="AQ32" i="1"/>
  <c r="AR32" i="1"/>
  <c r="AS31" i="1"/>
  <c r="AT32" i="1"/>
  <c r="AU32" i="1"/>
  <c r="AM31" i="1"/>
  <c r="AN31" i="1"/>
  <c r="AP33" i="1"/>
  <c r="AQ33" i="1"/>
  <c r="AR33" i="1"/>
  <c r="AS32" i="1"/>
  <c r="AT33" i="1"/>
  <c r="AU33" i="1"/>
  <c r="AM32" i="1"/>
  <c r="AN32" i="1"/>
  <c r="AP34" i="1"/>
  <c r="AQ34" i="1"/>
  <c r="AR34" i="1"/>
  <c r="AS33" i="1"/>
  <c r="AT34" i="1"/>
  <c r="AU34" i="1"/>
  <c r="AM33" i="1"/>
  <c r="AN33" i="1"/>
  <c r="AP35" i="1"/>
  <c r="AQ35" i="1"/>
  <c r="AR35" i="1"/>
  <c r="AT35" i="1"/>
  <c r="AU35" i="1"/>
  <c r="AM34" i="1"/>
  <c r="AP36" i="1"/>
  <c r="AQ36" i="1"/>
  <c r="AR36" i="1"/>
  <c r="AS34" i="1"/>
  <c r="AT36" i="1"/>
  <c r="AU36" i="1"/>
  <c r="AM35" i="1"/>
  <c r="AN34" i="1"/>
  <c r="AP37" i="1"/>
  <c r="AQ37" i="1"/>
  <c r="AR37" i="1"/>
  <c r="AT37" i="1"/>
  <c r="AU37" i="1"/>
  <c r="AM36" i="1"/>
  <c r="AP38" i="1"/>
  <c r="AQ38" i="1"/>
  <c r="AR38" i="1"/>
  <c r="AS35" i="1"/>
  <c r="AT38" i="1"/>
  <c r="AU38" i="1"/>
  <c r="AM37" i="1"/>
  <c r="AN35" i="1"/>
  <c r="AP39" i="1"/>
  <c r="AQ39" i="1"/>
  <c r="AR39" i="1"/>
  <c r="AS36" i="1"/>
  <c r="AT39" i="1"/>
  <c r="AU39" i="1"/>
  <c r="AM38" i="1"/>
  <c r="AN36" i="1"/>
  <c r="AP40" i="1"/>
  <c r="AQ40" i="1"/>
  <c r="AR40" i="1"/>
  <c r="AS37" i="1"/>
  <c r="AT40" i="1"/>
  <c r="AU40" i="1"/>
  <c r="AM39" i="1"/>
  <c r="AN37" i="1"/>
  <c r="AP41" i="1"/>
  <c r="AQ41" i="1"/>
  <c r="AR41" i="1"/>
  <c r="AS38" i="1"/>
  <c r="AT41" i="1"/>
  <c r="AU41" i="1"/>
  <c r="AM40" i="1"/>
  <c r="AN38" i="1"/>
  <c r="AS39" i="1"/>
  <c r="AM41" i="1"/>
  <c r="AN39" i="1"/>
  <c r="AN40" i="1"/>
  <c r="AS40" i="1"/>
  <c r="AN41" i="1"/>
  <c r="AS41" i="1"/>
  <c r="AM3" i="1"/>
  <c r="AN3" i="1"/>
  <c r="AP3" i="1"/>
  <c r="AQ3" i="1"/>
  <c r="AR3" i="1"/>
  <c r="AS3" i="1"/>
  <c r="AT3" i="1"/>
  <c r="AU3" i="1"/>
  <c r="AV3" i="1"/>
  <c r="AM4" i="1"/>
  <c r="AN4" i="1"/>
  <c r="AP4" i="1"/>
  <c r="AQ4" i="1"/>
  <c r="AR4" i="1"/>
  <c r="AS4" i="1"/>
  <c r="AT4" i="1"/>
  <c r="AU4" i="1"/>
  <c r="AV4" i="1"/>
  <c r="AM5" i="1"/>
  <c r="AN5" i="1"/>
  <c r="AP5" i="1"/>
  <c r="AQ5" i="1"/>
  <c r="AR5" i="1"/>
  <c r="AS5" i="1"/>
  <c r="AT5" i="1"/>
  <c r="AU5" i="1"/>
  <c r="AV5" i="1"/>
  <c r="AM6" i="1"/>
  <c r="AN6" i="1"/>
  <c r="AP6" i="1"/>
  <c r="AQ6" i="1"/>
  <c r="AR6" i="1"/>
  <c r="AS6" i="1"/>
  <c r="AT6" i="1"/>
  <c r="AU6" i="1"/>
  <c r="AV6" i="1"/>
  <c r="AM7" i="1"/>
  <c r="AN7" i="1"/>
  <c r="AP7" i="1"/>
  <c r="AQ7" i="1"/>
  <c r="AR7" i="1"/>
  <c r="AS7" i="1"/>
  <c r="AT7" i="1"/>
  <c r="AU7" i="1"/>
  <c r="AV7" i="1"/>
  <c r="AM8" i="1"/>
  <c r="AN8" i="1"/>
  <c r="AP8" i="1"/>
  <c r="AQ8" i="1"/>
  <c r="AR8" i="1"/>
  <c r="AS8" i="1"/>
  <c r="AT8" i="1"/>
  <c r="AU8" i="1"/>
  <c r="AV8" i="1"/>
  <c r="AM9" i="1"/>
  <c r="AN9" i="1"/>
  <c r="AP9" i="1"/>
  <c r="AQ9" i="1"/>
  <c r="AR9" i="1"/>
  <c r="AS9" i="1"/>
  <c r="AT9" i="1"/>
  <c r="AU9" i="1"/>
  <c r="AV9" i="1"/>
  <c r="AV2" i="1"/>
  <c r="AU2" i="1"/>
  <c r="AT2" i="1"/>
  <c r="AS2" i="1"/>
  <c r="AR2" i="1"/>
  <c r="AQ2" i="1"/>
  <c r="AP2" i="1"/>
  <c r="AN2" i="1"/>
  <c r="AM2" i="1"/>
  <c r="AM1" i="1"/>
  <c r="AN1" i="1"/>
  <c r="AP1" i="1"/>
  <c r="AQ1" i="1"/>
  <c r="AR1" i="1"/>
  <c r="AS1" i="1"/>
  <c r="AT1" i="1"/>
  <c r="AU1" i="1"/>
  <c r="AV1" i="1"/>
  <c r="AD13" i="1"/>
  <c r="AK20" i="1"/>
  <c r="AE20" i="1"/>
  <c r="AC44" i="2"/>
  <c r="AD44" i="2"/>
  <c r="AE44" i="2"/>
  <c r="AF44" i="2"/>
  <c r="AG44" i="2"/>
  <c r="AH44" i="2"/>
  <c r="AI44" i="2"/>
  <c r="AJ44" i="2"/>
  <c r="AK44" i="2"/>
  <c r="AB44" i="2"/>
  <c r="AC11" i="2"/>
  <c r="AD11" i="2"/>
  <c r="AE11" i="2"/>
  <c r="AF11" i="2"/>
  <c r="AG11" i="2"/>
  <c r="AH11" i="2"/>
  <c r="AI11" i="2"/>
  <c r="AJ11" i="2"/>
  <c r="AK11" i="2"/>
  <c r="AB11" i="2"/>
  <c r="AK9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13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C39" i="2"/>
  <c r="AC35" i="2"/>
  <c r="AC36" i="2"/>
  <c r="AC38" i="2"/>
  <c r="AC37" i="2"/>
  <c r="AC32" i="2"/>
  <c r="AE31" i="2"/>
  <c r="AE30" i="2"/>
  <c r="AC34" i="2"/>
  <c r="AC29" i="2"/>
  <c r="AC28" i="2"/>
  <c r="AD25" i="2"/>
  <c r="AD29" i="2"/>
  <c r="AC27" i="2"/>
  <c r="AC23" i="2"/>
  <c r="AC19" i="2"/>
  <c r="AJ32" i="2"/>
  <c r="AJ31" i="2"/>
  <c r="AJ28" i="2"/>
  <c r="AJ30" i="2"/>
  <c r="AJ29" i="2"/>
  <c r="AJ26" i="2"/>
  <c r="AG37" i="2"/>
  <c r="AJ37" i="2"/>
  <c r="AJ35" i="2"/>
  <c r="AJ36" i="2"/>
  <c r="AJ34" i="2"/>
  <c r="AJ33" i="2"/>
  <c r="AJ27" i="2"/>
  <c r="AJ24" i="2"/>
  <c r="AJ22" i="2"/>
  <c r="AJ21" i="2"/>
  <c r="AJ20" i="2"/>
  <c r="AJ25" i="2"/>
  <c r="AC30" i="2"/>
  <c r="AC24" i="2"/>
  <c r="AF23" i="2"/>
  <c r="BA9" i="1" l="1"/>
  <c r="BA8" i="1"/>
  <c r="BB32" i="1"/>
  <c r="BA41" i="1"/>
  <c r="BB33" i="1"/>
  <c r="BA17" i="1"/>
  <c r="BB40" i="1"/>
  <c r="BA24" i="1"/>
  <c r="BA16" i="1"/>
  <c r="BB25" i="1"/>
  <c r="BB24" i="1"/>
  <c r="BB17" i="1"/>
  <c r="BB41" i="1"/>
  <c r="BB31" i="1"/>
  <c r="BB6" i="1"/>
  <c r="BB23" i="1"/>
  <c r="BB13" i="1"/>
  <c r="BB37" i="1"/>
  <c r="BB16" i="1"/>
  <c r="BA37" i="1"/>
  <c r="AE26" i="2"/>
  <c r="AD26" i="2"/>
  <c r="AJ23" i="2"/>
  <c r="AC33" i="2"/>
  <c r="AC40" i="2"/>
  <c r="AC31" i="2"/>
  <c r="AJ39" i="2"/>
  <c r="AJ38" i="2"/>
  <c r="AE24" i="2"/>
  <c r="AD24" i="2"/>
  <c r="AC26" i="2"/>
  <c r="AC25" i="2"/>
  <c r="AC22" i="2"/>
  <c r="AJ17" i="2"/>
  <c r="AJ19" i="2"/>
  <c r="AD31" i="2"/>
  <c r="AF31" i="2"/>
  <c r="AG31" i="2"/>
  <c r="AH31" i="2"/>
  <c r="AI31" i="2"/>
  <c r="AC20" i="2"/>
  <c r="AG20" i="2"/>
  <c r="AC21" i="2"/>
  <c r="AG26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13" i="2"/>
  <c r="V44" i="2"/>
  <c r="V45" i="2"/>
  <c r="V46" i="2"/>
  <c r="V47" i="2"/>
  <c r="V48" i="2"/>
  <c r="V49" i="2"/>
  <c r="AB9" i="2"/>
  <c r="AB8" i="2"/>
  <c r="BA11" i="1" l="1"/>
  <c r="BB11" i="1"/>
  <c r="BB31" i="2"/>
  <c r="BC31" i="2" s="1"/>
  <c r="BA31" i="2"/>
  <c r="AK3" i="2"/>
  <c r="AK4" i="2"/>
  <c r="AK5" i="2"/>
  <c r="AK6" i="2"/>
  <c r="AK7" i="2"/>
  <c r="AK8" i="2"/>
  <c r="AK2" i="2"/>
  <c r="AJ3" i="2"/>
  <c r="AJ4" i="2"/>
  <c r="AJ5" i="2"/>
  <c r="AJ6" i="2"/>
  <c r="AJ7" i="2"/>
  <c r="AJ8" i="2"/>
  <c r="AJ9" i="2"/>
  <c r="AJ13" i="2"/>
  <c r="AJ14" i="2"/>
  <c r="AJ15" i="2"/>
  <c r="AJ16" i="2"/>
  <c r="AJ18" i="2"/>
  <c r="AJ40" i="2"/>
  <c r="AJ41" i="2"/>
  <c r="AJ42" i="2"/>
  <c r="AJ2" i="2"/>
  <c r="AI2" i="2"/>
  <c r="AJ1" i="2"/>
  <c r="AK1" i="2"/>
  <c r="AD3" i="1"/>
  <c r="AD4" i="1"/>
  <c r="AD5" i="1"/>
  <c r="AD6" i="1"/>
  <c r="AD7" i="1"/>
  <c r="AD8" i="1"/>
  <c r="AD9" i="1"/>
  <c r="AD12" i="1"/>
  <c r="AD2" i="1"/>
  <c r="AB3" i="1"/>
  <c r="AC3" i="1"/>
  <c r="AE3" i="1"/>
  <c r="AG3" i="1"/>
  <c r="AH3" i="1"/>
  <c r="AI3" i="1"/>
  <c r="AJ3" i="1"/>
  <c r="AK3" i="1"/>
  <c r="AB4" i="1"/>
  <c r="AC4" i="1"/>
  <c r="AE4" i="1"/>
  <c r="AG4" i="1"/>
  <c r="AH4" i="1"/>
  <c r="AI4" i="1"/>
  <c r="AJ4" i="1"/>
  <c r="AK4" i="1"/>
  <c r="AB5" i="1"/>
  <c r="AC5" i="1"/>
  <c r="AE5" i="1"/>
  <c r="AG5" i="1"/>
  <c r="AH5" i="1"/>
  <c r="AI5" i="1"/>
  <c r="AJ5" i="1"/>
  <c r="AK5" i="1"/>
  <c r="AB6" i="1"/>
  <c r="AC6" i="1"/>
  <c r="AE6" i="1"/>
  <c r="AG6" i="1"/>
  <c r="AH6" i="1"/>
  <c r="AI6" i="1"/>
  <c r="AJ6" i="1"/>
  <c r="AK6" i="1"/>
  <c r="AB7" i="1"/>
  <c r="AC7" i="1"/>
  <c r="AE7" i="1"/>
  <c r="AG7" i="1"/>
  <c r="AH7" i="1"/>
  <c r="AI7" i="1"/>
  <c r="AJ7" i="1"/>
  <c r="AK7" i="1"/>
  <c r="AB8" i="1"/>
  <c r="AC8" i="1"/>
  <c r="AE8" i="1"/>
  <c r="AG8" i="1"/>
  <c r="AH8" i="1"/>
  <c r="AI8" i="1"/>
  <c r="AJ8" i="1"/>
  <c r="AK8" i="1"/>
  <c r="AB9" i="1"/>
  <c r="AC9" i="1"/>
  <c r="AE9" i="1"/>
  <c r="AG9" i="1"/>
  <c r="AH9" i="1"/>
  <c r="AI9" i="1"/>
  <c r="AJ9" i="1"/>
  <c r="AK9" i="1"/>
  <c r="AC13" i="1"/>
  <c r="AE13" i="1"/>
  <c r="AG13" i="1"/>
  <c r="AH13" i="1"/>
  <c r="AI13" i="1"/>
  <c r="AJ13" i="1"/>
  <c r="AE14" i="1"/>
  <c r="AG14" i="1"/>
  <c r="AH14" i="1"/>
  <c r="AI14" i="1"/>
  <c r="AJ14" i="1"/>
  <c r="AK19" i="1"/>
  <c r="AE15" i="1"/>
  <c r="AG15" i="1"/>
  <c r="AH15" i="1"/>
  <c r="AI15" i="1"/>
  <c r="AJ15" i="1"/>
  <c r="AE16" i="1"/>
  <c r="AG16" i="1"/>
  <c r="AH16" i="1"/>
  <c r="AI16" i="1"/>
  <c r="AJ16" i="1"/>
  <c r="AK21" i="1"/>
  <c r="AE17" i="1"/>
  <c r="AG17" i="1"/>
  <c r="AH17" i="1"/>
  <c r="AI17" i="1"/>
  <c r="AJ17" i="1"/>
  <c r="AK22" i="1"/>
  <c r="AE18" i="1"/>
  <c r="AG18" i="1"/>
  <c r="AH18" i="1"/>
  <c r="AI18" i="1"/>
  <c r="AJ18" i="1"/>
  <c r="AK23" i="1"/>
  <c r="AE19" i="1"/>
  <c r="AG19" i="1"/>
  <c r="AH19" i="1"/>
  <c r="AI19" i="1"/>
  <c r="AJ19" i="1"/>
  <c r="AK24" i="1"/>
  <c r="AG20" i="1"/>
  <c r="AH20" i="1"/>
  <c r="AI20" i="1"/>
  <c r="AJ20" i="1"/>
  <c r="AK25" i="1"/>
  <c r="AE21" i="1"/>
  <c r="AG21" i="1"/>
  <c r="AH21" i="1"/>
  <c r="AI21" i="1"/>
  <c r="AJ21" i="1"/>
  <c r="AK26" i="1"/>
  <c r="AE22" i="1"/>
  <c r="AG22" i="1"/>
  <c r="AH22" i="1"/>
  <c r="AI22" i="1"/>
  <c r="AJ22" i="1"/>
  <c r="AK27" i="1"/>
  <c r="AE23" i="1"/>
  <c r="AG23" i="1"/>
  <c r="AH23" i="1"/>
  <c r="AI23" i="1"/>
  <c r="AJ23" i="1"/>
  <c r="AK28" i="1"/>
  <c r="AE24" i="1"/>
  <c r="AG24" i="1"/>
  <c r="AH24" i="1"/>
  <c r="AI24" i="1"/>
  <c r="AJ24" i="1"/>
  <c r="AK29" i="1"/>
  <c r="AE25" i="1"/>
  <c r="AG25" i="1"/>
  <c r="AH25" i="1"/>
  <c r="AI25" i="1"/>
  <c r="AJ25" i="1"/>
  <c r="AK30" i="1"/>
  <c r="AE26" i="1"/>
  <c r="AG26" i="1"/>
  <c r="AH26" i="1"/>
  <c r="AI26" i="1"/>
  <c r="AJ26" i="1"/>
  <c r="AK31" i="1"/>
  <c r="AE27" i="1"/>
  <c r="AG27" i="1"/>
  <c r="AH27" i="1"/>
  <c r="AI27" i="1"/>
  <c r="AJ27" i="1"/>
  <c r="AK32" i="1"/>
  <c r="AE28" i="1"/>
  <c r="AG28" i="1"/>
  <c r="AH28" i="1"/>
  <c r="AI28" i="1"/>
  <c r="AJ28" i="1"/>
  <c r="AK33" i="1"/>
  <c r="AE29" i="1"/>
  <c r="AG29" i="1"/>
  <c r="AH29" i="1"/>
  <c r="AI29" i="1"/>
  <c r="AJ29" i="1"/>
  <c r="AK34" i="1"/>
  <c r="AE30" i="1"/>
  <c r="AG30" i="1"/>
  <c r="AH30" i="1"/>
  <c r="AI30" i="1"/>
  <c r="AJ30" i="1"/>
  <c r="AK35" i="1"/>
  <c r="AE31" i="1"/>
  <c r="AG31" i="1"/>
  <c r="AH31" i="1"/>
  <c r="AI31" i="1"/>
  <c r="AJ31" i="1"/>
  <c r="AK36" i="1"/>
  <c r="AE32" i="1"/>
  <c r="AG32" i="1"/>
  <c r="AH32" i="1"/>
  <c r="AI32" i="1"/>
  <c r="AJ32" i="1"/>
  <c r="AK37" i="1"/>
  <c r="AE33" i="1"/>
  <c r="AG33" i="1"/>
  <c r="AH33" i="1"/>
  <c r="AI33" i="1"/>
  <c r="AJ33" i="1"/>
  <c r="AK38" i="1"/>
  <c r="AE34" i="1"/>
  <c r="AG34" i="1"/>
  <c r="AH34" i="1"/>
  <c r="AI34" i="1"/>
  <c r="AJ34" i="1"/>
  <c r="AK39" i="1"/>
  <c r="AG35" i="1"/>
  <c r="AH35" i="1"/>
  <c r="AI35" i="1"/>
  <c r="AJ35" i="1"/>
  <c r="AK40" i="1"/>
  <c r="AE36" i="1"/>
  <c r="AG36" i="1"/>
  <c r="AH36" i="1"/>
  <c r="AI36" i="1"/>
  <c r="AJ36" i="1"/>
  <c r="AK41" i="1"/>
  <c r="AE37" i="1"/>
  <c r="AG37" i="1"/>
  <c r="AH37" i="1"/>
  <c r="AI37" i="1"/>
  <c r="AJ37" i="1"/>
  <c r="AE38" i="1"/>
  <c r="AG38" i="1"/>
  <c r="AH38" i="1"/>
  <c r="AI38" i="1"/>
  <c r="AJ38" i="1"/>
  <c r="AE39" i="1"/>
  <c r="AG39" i="1"/>
  <c r="AH39" i="1"/>
  <c r="AI39" i="1"/>
  <c r="AJ39" i="1"/>
  <c r="AE40" i="1"/>
  <c r="AG40" i="1"/>
  <c r="AH40" i="1"/>
  <c r="AI40" i="1"/>
  <c r="AJ40" i="1"/>
  <c r="AE41" i="1"/>
  <c r="AG41" i="1"/>
  <c r="AH41" i="1"/>
  <c r="AI41" i="1"/>
  <c r="AJ41" i="1"/>
  <c r="AK2" i="1"/>
  <c r="AJ2" i="1"/>
  <c r="AI2" i="1"/>
  <c r="AH2" i="1"/>
  <c r="AG2" i="1"/>
  <c r="AE2" i="1"/>
  <c r="AC2" i="1"/>
  <c r="AB2" i="1"/>
  <c r="AC1" i="1"/>
  <c r="AD1" i="1"/>
  <c r="AE1" i="1"/>
  <c r="AG1" i="1"/>
  <c r="AH1" i="1"/>
  <c r="AI1" i="1"/>
  <c r="AJ1" i="1"/>
  <c r="AK1" i="1"/>
  <c r="AB1" i="1"/>
  <c r="AC12" i="2"/>
  <c r="AD12" i="2"/>
  <c r="AC13" i="2"/>
  <c r="AD13" i="2"/>
  <c r="AE13" i="2"/>
  <c r="AF13" i="2"/>
  <c r="AG13" i="2"/>
  <c r="AH13" i="2"/>
  <c r="AI13" i="2"/>
  <c r="AC14" i="2"/>
  <c r="AD14" i="2"/>
  <c r="AE14" i="2"/>
  <c r="AF14" i="2"/>
  <c r="AG14" i="2"/>
  <c r="AH14" i="2"/>
  <c r="AI14" i="2"/>
  <c r="AC15" i="2"/>
  <c r="AD15" i="2"/>
  <c r="AE15" i="2"/>
  <c r="AF15" i="2"/>
  <c r="AG15" i="2"/>
  <c r="AH15" i="2"/>
  <c r="AI15" i="2"/>
  <c r="AC16" i="2"/>
  <c r="AD16" i="2"/>
  <c r="AE16" i="2"/>
  <c r="AF16" i="2"/>
  <c r="AG16" i="2"/>
  <c r="AH16" i="2"/>
  <c r="AI16" i="2"/>
  <c r="AC17" i="2"/>
  <c r="AD17" i="2"/>
  <c r="AE17" i="2"/>
  <c r="AF17" i="2"/>
  <c r="AG17" i="2"/>
  <c r="AH17" i="2"/>
  <c r="AI17" i="2"/>
  <c r="AC18" i="2"/>
  <c r="AD18" i="2"/>
  <c r="AE18" i="2"/>
  <c r="AF18" i="2"/>
  <c r="AG18" i="2"/>
  <c r="AH18" i="2"/>
  <c r="AI18" i="2"/>
  <c r="AD19" i="2"/>
  <c r="AE19" i="2"/>
  <c r="AF19" i="2"/>
  <c r="AG19" i="2"/>
  <c r="AH19" i="2"/>
  <c r="AI19" i="2"/>
  <c r="AD20" i="2"/>
  <c r="AE20" i="2"/>
  <c r="AF20" i="2"/>
  <c r="AH20" i="2"/>
  <c r="AI20" i="2"/>
  <c r="AD21" i="2"/>
  <c r="BB21" i="2" s="1"/>
  <c r="BC21" i="2" s="1"/>
  <c r="AE21" i="2"/>
  <c r="AF21" i="2"/>
  <c r="AG21" i="2"/>
  <c r="AH21" i="2"/>
  <c r="AI21" i="2"/>
  <c r="AD22" i="2"/>
  <c r="AE22" i="2"/>
  <c r="AF22" i="2"/>
  <c r="AG22" i="2"/>
  <c r="AH22" i="2"/>
  <c r="AI22" i="2"/>
  <c r="AD23" i="2"/>
  <c r="AE23" i="2"/>
  <c r="AG23" i="2"/>
  <c r="AH23" i="2"/>
  <c r="AI23" i="2"/>
  <c r="AF24" i="2"/>
  <c r="AG24" i="2"/>
  <c r="AH24" i="2"/>
  <c r="AI24" i="2"/>
  <c r="AE25" i="2"/>
  <c r="AF25" i="2"/>
  <c r="AG25" i="2"/>
  <c r="AH25" i="2"/>
  <c r="AI25" i="2"/>
  <c r="AF26" i="2"/>
  <c r="AH26" i="2"/>
  <c r="AI26" i="2"/>
  <c r="AD27" i="2"/>
  <c r="AE27" i="2"/>
  <c r="AF27" i="2"/>
  <c r="AG27" i="2"/>
  <c r="AH27" i="2"/>
  <c r="AI27" i="2"/>
  <c r="AD28" i="2"/>
  <c r="AE28" i="2"/>
  <c r="AF28" i="2"/>
  <c r="AG28" i="2"/>
  <c r="AH28" i="2"/>
  <c r="AI28" i="2"/>
  <c r="AE29" i="2"/>
  <c r="AF29" i="2"/>
  <c r="AG29" i="2"/>
  <c r="AH29" i="2"/>
  <c r="AI29" i="2"/>
  <c r="AD30" i="2"/>
  <c r="AF30" i="2"/>
  <c r="AG30" i="2"/>
  <c r="AH30" i="2"/>
  <c r="AI30" i="2"/>
  <c r="AD32" i="2"/>
  <c r="AE32" i="2"/>
  <c r="AF32" i="2"/>
  <c r="AG32" i="2"/>
  <c r="AH32" i="2"/>
  <c r="AI32" i="2"/>
  <c r="AD33" i="2"/>
  <c r="AE33" i="2"/>
  <c r="AF33" i="2"/>
  <c r="AG33" i="2"/>
  <c r="AH33" i="2"/>
  <c r="AI33" i="2"/>
  <c r="AD34" i="2"/>
  <c r="AE34" i="2"/>
  <c r="AF34" i="2"/>
  <c r="AG34" i="2"/>
  <c r="AH34" i="2"/>
  <c r="AI34" i="2"/>
  <c r="AD35" i="2"/>
  <c r="AE35" i="2"/>
  <c r="AF35" i="2"/>
  <c r="AG35" i="2"/>
  <c r="AH35" i="2"/>
  <c r="AI35" i="2"/>
  <c r="AD36" i="2"/>
  <c r="AE36" i="2"/>
  <c r="AF36" i="2"/>
  <c r="AG36" i="2"/>
  <c r="AH36" i="2"/>
  <c r="AI36" i="2"/>
  <c r="AD37" i="2"/>
  <c r="AE37" i="2"/>
  <c r="AF37" i="2"/>
  <c r="AH37" i="2"/>
  <c r="AI37" i="2"/>
  <c r="AD38" i="2"/>
  <c r="AE38" i="2"/>
  <c r="AF38" i="2"/>
  <c r="AG38" i="2"/>
  <c r="AH38" i="2"/>
  <c r="AI38" i="2"/>
  <c r="AD39" i="2"/>
  <c r="AE39" i="2"/>
  <c r="AF39" i="2"/>
  <c r="AG39" i="2"/>
  <c r="AH39" i="2"/>
  <c r="AI39" i="2"/>
  <c r="AD40" i="2"/>
  <c r="BB40" i="2" s="1"/>
  <c r="BC40" i="2" s="1"/>
  <c r="AE40" i="2"/>
  <c r="AF40" i="2"/>
  <c r="AG40" i="2"/>
  <c r="AH40" i="2"/>
  <c r="AI40" i="2"/>
  <c r="AC41" i="2"/>
  <c r="AD41" i="2"/>
  <c r="AE41" i="2"/>
  <c r="AF41" i="2"/>
  <c r="AG41" i="2"/>
  <c r="AH41" i="2"/>
  <c r="AI41" i="2"/>
  <c r="AC42" i="2"/>
  <c r="AD42" i="2"/>
  <c r="AE42" i="2"/>
  <c r="AF42" i="2"/>
  <c r="AG42" i="2"/>
  <c r="AH42" i="2"/>
  <c r="AI42" i="2"/>
  <c r="AB3" i="2"/>
  <c r="AC3" i="2"/>
  <c r="AD3" i="2"/>
  <c r="AE3" i="2"/>
  <c r="AF3" i="2"/>
  <c r="AG3" i="2"/>
  <c r="AH3" i="2"/>
  <c r="AI3" i="2"/>
  <c r="AB4" i="2"/>
  <c r="AC4" i="2"/>
  <c r="AD4" i="2"/>
  <c r="AE4" i="2"/>
  <c r="AF4" i="2"/>
  <c r="AG4" i="2"/>
  <c r="AH4" i="2"/>
  <c r="AI4" i="2"/>
  <c r="AB5" i="2"/>
  <c r="AC5" i="2"/>
  <c r="AD5" i="2"/>
  <c r="AE5" i="2"/>
  <c r="AF5" i="2"/>
  <c r="AG5" i="2"/>
  <c r="AH5" i="2"/>
  <c r="AI5" i="2"/>
  <c r="AB6" i="2"/>
  <c r="AC6" i="2"/>
  <c r="AD6" i="2"/>
  <c r="AE6" i="2"/>
  <c r="AF6" i="2"/>
  <c r="AG6" i="2"/>
  <c r="AH6" i="2"/>
  <c r="AI6" i="2"/>
  <c r="AB7" i="2"/>
  <c r="AC7" i="2"/>
  <c r="AD7" i="2"/>
  <c r="AE7" i="2"/>
  <c r="AF7" i="2"/>
  <c r="AG7" i="2"/>
  <c r="AH7" i="2"/>
  <c r="AI7" i="2"/>
  <c r="AC8" i="2"/>
  <c r="AD8" i="2"/>
  <c r="AE8" i="2"/>
  <c r="AF8" i="2"/>
  <c r="AG8" i="2"/>
  <c r="AH8" i="2"/>
  <c r="AI8" i="2"/>
  <c r="AC9" i="2"/>
  <c r="AD9" i="2"/>
  <c r="AE9" i="2"/>
  <c r="AF9" i="2"/>
  <c r="AG9" i="2"/>
  <c r="AH9" i="2"/>
  <c r="AI9" i="2"/>
  <c r="AH2" i="2"/>
  <c r="AG2" i="2"/>
  <c r="AF2" i="2"/>
  <c r="AE2" i="2"/>
  <c r="AD2" i="2"/>
  <c r="AC2" i="2"/>
  <c r="AB2" i="2"/>
  <c r="AC1" i="2"/>
  <c r="AD1" i="2"/>
  <c r="AE1" i="2"/>
  <c r="AF1" i="2"/>
  <c r="AG1" i="2"/>
  <c r="AH1" i="2"/>
  <c r="AI1" i="2"/>
  <c r="AB1" i="2"/>
  <c r="AB11" i="1" l="1"/>
  <c r="BB42" i="2"/>
  <c r="BC42" i="2" s="1"/>
  <c r="BB34" i="2"/>
  <c r="BC34" i="2" s="1"/>
  <c r="BB17" i="2"/>
  <c r="BC17" i="2" s="1"/>
  <c r="BB9" i="2"/>
  <c r="BC9" i="2" s="1"/>
  <c r="BB8" i="2"/>
  <c r="BC8" i="2" s="1"/>
  <c r="BB33" i="2"/>
  <c r="BC33" i="2" s="1"/>
  <c r="BB22" i="2"/>
  <c r="BC22" i="2" s="1"/>
  <c r="BB25" i="2"/>
  <c r="BC25" i="2" s="1"/>
  <c r="BB20" i="2"/>
  <c r="BC20" i="2" s="1"/>
  <c r="BB26" i="2"/>
  <c r="BC26" i="2" s="1"/>
  <c r="BB24" i="2"/>
  <c r="BC24" i="2" s="1"/>
  <c r="BB7" i="2"/>
  <c r="BC7" i="2" s="1"/>
  <c r="BB38" i="2"/>
  <c r="BC38" i="2" s="1"/>
  <c r="BB19" i="2"/>
  <c r="BC19" i="2" s="1"/>
  <c r="BB39" i="2"/>
  <c r="BC39" i="2" s="1"/>
  <c r="BB23" i="2"/>
  <c r="BC23" i="2" s="1"/>
  <c r="BB4" i="2"/>
  <c r="BC4" i="2" s="1"/>
  <c r="BB36" i="2"/>
  <c r="BC36" i="2" s="1"/>
  <c r="BB32" i="2"/>
  <c r="BC32" i="2" s="1"/>
  <c r="BB28" i="2"/>
  <c r="BC28" i="2" s="1"/>
  <c r="BB13" i="2"/>
  <c r="BC13" i="2" s="1"/>
  <c r="BB5" i="2"/>
  <c r="BC5" i="2" s="1"/>
  <c r="BB18" i="2"/>
  <c r="BC18" i="2" s="1"/>
  <c r="BB35" i="2"/>
  <c r="BC35" i="2" s="1"/>
  <c r="BB14" i="2"/>
  <c r="BC14" i="2" s="1"/>
  <c r="BB3" i="2"/>
  <c r="BC3" i="2" s="1"/>
  <c r="BB30" i="2"/>
  <c r="BC30" i="2" s="1"/>
  <c r="BB27" i="2"/>
  <c r="BC27" i="2" s="1"/>
  <c r="BB2" i="2"/>
  <c r="BC2" i="2" s="1"/>
  <c r="BB37" i="2"/>
  <c r="BC37" i="2" s="1"/>
  <c r="BB29" i="2"/>
  <c r="BC29" i="2" s="1"/>
  <c r="BB15" i="2"/>
  <c r="BC15" i="2" s="1"/>
  <c r="BB6" i="2"/>
  <c r="BC6" i="2" s="1"/>
  <c r="BB41" i="2"/>
  <c r="BC41" i="2" s="1"/>
  <c r="BB16" i="2"/>
  <c r="BC16" i="2" s="1"/>
  <c r="BA35" i="2"/>
  <c r="BA39" i="2"/>
  <c r="BA40" i="2"/>
  <c r="BA33" i="2"/>
  <c r="BA36" i="2"/>
  <c r="BA37" i="2"/>
  <c r="BA41" i="2"/>
  <c r="BA42" i="2"/>
  <c r="BA34" i="2"/>
  <c r="BA38" i="2"/>
  <c r="BA30" i="2"/>
  <c r="BA32" i="2"/>
  <c r="BA26" i="2"/>
  <c r="BA22" i="2"/>
  <c r="BA25" i="2"/>
  <c r="BA23" i="2"/>
  <c r="BA28" i="2"/>
  <c r="BA20" i="2"/>
  <c r="BA29" i="2"/>
  <c r="BA24" i="2"/>
  <c r="BA21" i="2"/>
  <c r="BA27" i="2"/>
  <c r="BA19" i="2"/>
  <c r="BA15" i="2"/>
  <c r="BA16" i="2"/>
  <c r="BA17" i="2"/>
  <c r="BA18" i="2"/>
  <c r="BA13" i="2"/>
  <c r="BA14" i="2"/>
  <c r="BA9" i="2"/>
  <c r="BA8" i="2"/>
  <c r="BA6" i="2"/>
  <c r="BA2" i="2"/>
  <c r="BA4" i="2"/>
  <c r="BA5" i="2"/>
  <c r="BA7" i="2"/>
  <c r="BA3" i="2"/>
</calcChain>
</file>

<file path=xl/sharedStrings.xml><?xml version="1.0" encoding="utf-8"?>
<sst xmlns="http://schemas.openxmlformats.org/spreadsheetml/2006/main" count="36" uniqueCount="22">
  <si>
    <t>201208-1-3</t>
  </si>
  <si>
    <t>201209-1-4</t>
  </si>
  <si>
    <t>201210-1-4</t>
  </si>
  <si>
    <t>201217-1-1</t>
  </si>
  <si>
    <t>210104-1-1</t>
  </si>
  <si>
    <t>210106-1-3</t>
  </si>
  <si>
    <t>210107-1-2</t>
  </si>
  <si>
    <t>210111-1-3</t>
  </si>
  <si>
    <t>210114-1-3</t>
  </si>
  <si>
    <t>210114-1-4</t>
  </si>
  <si>
    <t>210118-1-4</t>
  </si>
  <si>
    <t>210118-2-3</t>
  </si>
  <si>
    <t>SE</t>
  </si>
  <si>
    <t>SD</t>
  </si>
  <si>
    <t>AV</t>
  </si>
  <si>
    <t>210106-1</t>
  </si>
  <si>
    <t>210107-1</t>
  </si>
  <si>
    <t>210106-2</t>
  </si>
  <si>
    <t>210114-1-1</t>
  </si>
  <si>
    <t>210111-1-4</t>
  </si>
  <si>
    <t>201217-1-3</t>
  </si>
  <si>
    <t>201217-1-2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</si>
</sst>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control!$BA$2:$BA$41</c:f>
              <c:numCache>
                <c:formatCode>General</c:formatCode>
                <c:ptCount val="40"/>
                <c:pt idx="0">
                  <c:v>0.9954071465200407</c:v>
                </c:pt>
                <c:pt idx="1">
                  <c:v>0.99284478118259367</c:v>
                </c:pt>
                <c:pt idx="2">
                  <c:v>0.97750606434483345</c:v>
                </c:pt>
                <c:pt idx="3">
                  <c:v>1.0009587825204449</c:v>
                </c:pt>
                <c:pt idx="4">
                  <c:v>1.0059344192875959</c:v>
                </c:pt>
                <c:pt idx="5">
                  <c:v>1.0179021518748825</c:v>
                </c:pt>
                <c:pt idx="6">
                  <c:v>0.99320253142950599</c:v>
                </c:pt>
                <c:pt idx="7">
                  <c:v>1.0162441228400989</c:v>
                </c:pt>
                <c:pt idx="8">
                  <c:v>0</c:v>
                </c:pt>
                <c:pt idx="9">
                  <c:v>1.0068484015905057</c:v>
                </c:pt>
                <c:pt idx="10">
                  <c:v>0</c:v>
                </c:pt>
                <c:pt idx="11">
                  <c:v>1.0297985857077954</c:v>
                </c:pt>
                <c:pt idx="12">
                  <c:v>1.049564120802303</c:v>
                </c:pt>
                <c:pt idx="13">
                  <c:v>1.0242655473028146</c:v>
                </c:pt>
                <c:pt idx="14">
                  <c:v>1.0008695322209356</c:v>
                </c:pt>
                <c:pt idx="15">
                  <c:v>0.97686698726641374</c:v>
                </c:pt>
                <c:pt idx="16">
                  <c:v>1.0360355347348746</c:v>
                </c:pt>
                <c:pt idx="17">
                  <c:v>1.0217014634384205</c:v>
                </c:pt>
                <c:pt idx="18">
                  <c:v>1.0038362167735175</c:v>
                </c:pt>
                <c:pt idx="19">
                  <c:v>1.0016135790312728</c:v>
                </c:pt>
                <c:pt idx="20">
                  <c:v>0.96642540271407062</c:v>
                </c:pt>
                <c:pt idx="21">
                  <c:v>0.99174014969522295</c:v>
                </c:pt>
                <c:pt idx="22">
                  <c:v>1.0151789168309717</c:v>
                </c:pt>
                <c:pt idx="23">
                  <c:v>1.0289239278338151</c:v>
                </c:pt>
                <c:pt idx="24">
                  <c:v>1.0177697922535129</c:v>
                </c:pt>
                <c:pt idx="25">
                  <c:v>1.0015444562499471</c:v>
                </c:pt>
                <c:pt idx="26">
                  <c:v>1.0106936473562325</c:v>
                </c:pt>
                <c:pt idx="27">
                  <c:v>0.97663962300231333</c:v>
                </c:pt>
                <c:pt idx="28">
                  <c:v>1.0148885823468698</c:v>
                </c:pt>
                <c:pt idx="29">
                  <c:v>1.006224106608147</c:v>
                </c:pt>
                <c:pt idx="30">
                  <c:v>0.98235415214145128</c:v>
                </c:pt>
                <c:pt idx="31">
                  <c:v>0.9833698668851808</c:v>
                </c:pt>
                <c:pt idx="32">
                  <c:v>0.98555353091140208</c:v>
                </c:pt>
                <c:pt idx="33">
                  <c:v>1.0287390799708465</c:v>
                </c:pt>
                <c:pt idx="34">
                  <c:v>1.0044100869608943</c:v>
                </c:pt>
                <c:pt idx="35">
                  <c:v>1.0118985999644476</c:v>
                </c:pt>
                <c:pt idx="36">
                  <c:v>1.0162173966313681</c:v>
                </c:pt>
                <c:pt idx="37">
                  <c:v>0.98531238580349301</c:v>
                </c:pt>
                <c:pt idx="38">
                  <c:v>0.98953628698150486</c:v>
                </c:pt>
                <c:pt idx="39">
                  <c:v>0.99931251206788008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78-45F1-AEFA-1EC637BDC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9291184"/>
        <c:axId val="1339290224"/>
      </c:scatterChart>
      <c:valAx>
        <c:axId val="1339291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9290224"/>
        <c:crosses val="autoZero"/>
        <c:crossBetween val="midCat"/>
      </c:valAx>
      <c:valAx>
        <c:axId val="1339290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9291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47625</xdr:colOff>
      <xdr:row>15</xdr:row>
      <xdr:rowOff>52387</xdr:rowOff>
    </xdr:from>
    <xdr:to>
      <xdr:col>27</xdr:col>
      <xdr:colOff>352425</xdr:colOff>
      <xdr:row>29</xdr:row>
      <xdr:rowOff>128587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E777E94-1FC8-C79B-E0B1-FAF1163F4D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C51"/>
  <sheetViews>
    <sheetView topLeftCell="Z17" workbookViewId="0">
      <selection activeCell="AB43" sqref="AB43:AV43"/>
    </sheetView>
  </sheetViews>
  <sheetFormatPr defaultRowHeight="15" x14ac:dyDescent="0.25"/>
  <cols>
    <col min="8" max="8" width="10.42578125" customWidth="1"/>
    <col min="9" max="9" width="10.7109375" customWidth="1"/>
    <col min="10" max="10" width="11" customWidth="1"/>
    <col min="28" max="28" width="12" bestFit="1" customWidth="1"/>
    <col min="30" max="31" width="12" bestFit="1" customWidth="1"/>
    <col min="36" max="36" width="12" bestFit="1" customWidth="1"/>
  </cols>
  <sheetData>
    <row r="1" spans="2:55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10</v>
      </c>
      <c r="M1" t="s">
        <v>21</v>
      </c>
      <c r="N1" t="s">
        <v>20</v>
      </c>
      <c r="O1" t="s">
        <v>4</v>
      </c>
      <c r="P1" t="s">
        <v>15</v>
      </c>
      <c r="Q1" t="s">
        <v>17</v>
      </c>
      <c r="R1" t="s">
        <v>7</v>
      </c>
      <c r="S1" t="s">
        <v>19</v>
      </c>
      <c r="T1" t="s">
        <v>7</v>
      </c>
      <c r="U1" t="s">
        <v>18</v>
      </c>
      <c r="V1" t="s">
        <v>9</v>
      </c>
      <c r="AB1">
        <f t="shared" ref="AB1:AK1" si="0">AVERAGEA(B2:B9)</f>
        <v>4.8071700575746945E-7</v>
      </c>
      <c r="AC1">
        <f t="shared" si="0"/>
        <v>5.7091807548204088E-7</v>
      </c>
      <c r="AD1">
        <f t="shared" si="0"/>
        <v>6.0806236888311105E-5</v>
      </c>
      <c r="AE1">
        <f t="shared" si="0"/>
        <v>3.6335768172079952E-7</v>
      </c>
      <c r="AG1">
        <f t="shared" si="0"/>
        <v>2.8907911655551288E-6</v>
      </c>
      <c r="AH1">
        <f t="shared" si="0"/>
        <v>1.4829626877599367E-6</v>
      </c>
      <c r="AI1">
        <f t="shared" si="0"/>
        <v>8.2470319284766447E-7</v>
      </c>
      <c r="AJ1">
        <f t="shared" si="0"/>
        <v>4.0465444726578426E-5</v>
      </c>
      <c r="AK1">
        <f t="shared" si="0"/>
        <v>1.3769069937552558E-6</v>
      </c>
      <c r="AM1">
        <f t="shared" ref="AM1:AV1" si="1">AVERAGEA(M2:M9)</f>
        <v>3.982645075950586E-7</v>
      </c>
      <c r="AN1">
        <f t="shared" si="1"/>
        <v>5.2001951189595275E-7</v>
      </c>
      <c r="AO1">
        <f t="shared" si="1"/>
        <v>1.6144449261901173E-6</v>
      </c>
      <c r="AP1">
        <f t="shared" si="1"/>
        <v>8.7646149040665478E-6</v>
      </c>
      <c r="AQ1">
        <f t="shared" si="1"/>
        <v>2.5929739422281273E-6</v>
      </c>
      <c r="AR1">
        <f t="shared" si="1"/>
        <v>8.3071131484757643E-7</v>
      </c>
      <c r="AS1">
        <f t="shared" si="1"/>
        <v>5.5666939147158701E-7</v>
      </c>
      <c r="AT1">
        <f t="shared" si="1"/>
        <v>1.7829670287028421E-4</v>
      </c>
      <c r="AU1">
        <f t="shared" si="1"/>
        <v>8.9131547298393343E-7</v>
      </c>
      <c r="AV1">
        <f t="shared" si="1"/>
        <v>1.1953987950619194E-6</v>
      </c>
      <c r="BA1" t="s">
        <v>14</v>
      </c>
      <c r="BB1" t="s">
        <v>13</v>
      </c>
      <c r="BC1" t="s">
        <v>12</v>
      </c>
    </row>
    <row r="2" spans="2:55" x14ac:dyDescent="0.25">
      <c r="B2">
        <v>3.6156870919512585E-7</v>
      </c>
      <c r="C2">
        <v>5.9199828683631495E-7</v>
      </c>
      <c r="D2">
        <v>7.0062204031273723E-5</v>
      </c>
      <c r="E2">
        <v>3.794466465478763E-7</v>
      </c>
      <c r="F2">
        <v>2.6287161745131016E-4</v>
      </c>
      <c r="G2">
        <v>3.0441733542829752E-6</v>
      </c>
      <c r="H2">
        <v>1.4656434359494597E-6</v>
      </c>
      <c r="I2">
        <v>7.9879100667312741E-7</v>
      </c>
      <c r="J2">
        <v>4.009323674836196E-5</v>
      </c>
      <c r="K2">
        <v>1.3442131603369489E-6</v>
      </c>
      <c r="M2">
        <v>3.6658457247540355E-7</v>
      </c>
      <c r="N2">
        <v>5.4458905651699752E-7</v>
      </c>
      <c r="O2">
        <v>1.5664300008211285E-6</v>
      </c>
      <c r="P2">
        <v>9.2112459242343903E-6</v>
      </c>
      <c r="Q2">
        <v>2.7736459742300212E-6</v>
      </c>
      <c r="R2">
        <v>8.8370870798826218E-7</v>
      </c>
      <c r="S2">
        <v>5.3160965762799606E-7</v>
      </c>
      <c r="T2">
        <v>1.7993504297919571E-4</v>
      </c>
      <c r="U2">
        <v>9.0861431090161204E-7</v>
      </c>
      <c r="V2">
        <v>1.0091271178680472E-6</v>
      </c>
      <c r="AB2">
        <f t="shared" ref="AB2:AB9" si="2">B2/4.80717005757469E-07</f>
        <v>0.75214461910994723</v>
      </c>
      <c r="AC2">
        <f t="shared" ref="AC2:AC9" si="3">C2/5.70918075482041E-07</f>
        <v>1.0369233560112374</v>
      </c>
      <c r="AD2">
        <f t="shared" ref="AD2:AD9" si="4">D2/0.0000608062368883111</f>
        <v>1.1522206868345428</v>
      </c>
      <c r="AE2">
        <f t="shared" ref="AE2:AE9" si="5">E2/0.0000003633576817208</f>
        <v>1.0442785872886511</v>
      </c>
      <c r="AG2">
        <f t="shared" ref="AG2:AG9" si="6">G2/2.89079116555513E-06</f>
        <v>1.0530588963171923</v>
      </c>
      <c r="AH2">
        <f t="shared" ref="AH2:AH9" si="7">H2/1.48296268775994E-06</f>
        <v>0.98832118167676786</v>
      </c>
      <c r="AI2">
        <f t="shared" ref="AI2:AI9" si="8">I2/8.24703192847664E-07</f>
        <v>0.96857998562481251</v>
      </c>
      <c r="AJ2">
        <f t="shared" ref="AJ2:AJ9" si="9">J2/0.0000404654447265784</f>
        <v>0.99080183151991985</v>
      </c>
      <c r="AK2">
        <f t="shared" ref="AK2:AK9" si="10">K2/1.37690699375526E-06</f>
        <v>0.97625559782426208</v>
      </c>
      <c r="AM2">
        <f>M2/3.98264507595059E-07</f>
        <v>0.9204550380073877</v>
      </c>
      <c r="AN2">
        <f>N2/5.20019511895953E-07</f>
        <v>1.0472473514146918</v>
      </c>
      <c r="AO2">
        <f>O2/1.61444492619012E-06</f>
        <v>0.9702591741656369</v>
      </c>
      <c r="AP2">
        <f>P2/8.76461490406655E-06</f>
        <v>1.0509584305821145</v>
      </c>
      <c r="AQ2">
        <f>Q2/2.59297394222813E-06</f>
        <v>1.0696775347640559</v>
      </c>
      <c r="AR2">
        <f>R2/8.30711314847576E-07</f>
        <v>1.0637976059714684</v>
      </c>
      <c r="AS2">
        <f>S2/5.56669391471587E-07</f>
        <v>0.95498273440660331</v>
      </c>
      <c r="AT2">
        <f>T2/0.000178296702870284</f>
        <v>1.0091888413107879</v>
      </c>
      <c r="AU2">
        <f>U2/8.91315472983933E-07</f>
        <v>1.0194082100468493</v>
      </c>
      <c r="AV2">
        <f>V2/1.19539879506192E-06</f>
        <v>0.84417612100384942</v>
      </c>
      <c r="BA2">
        <f>AVERAGEA(AB2:AV2)</f>
        <v>0.9954071465200407</v>
      </c>
      <c r="BB2">
        <f>STDEVA(AB2:AV2)</f>
        <v>8.8144029367522636E-2</v>
      </c>
      <c r="BC2">
        <f>BB2/SQRT(19)</f>
        <v>2.0221627183658553E-2</v>
      </c>
    </row>
    <row r="3" spans="2:55" x14ac:dyDescent="0.25">
      <c r="B3">
        <v>4.1686644181027077E-7</v>
      </c>
      <c r="C3">
        <v>5.5694908951409161E-7</v>
      </c>
      <c r="D3">
        <v>5.8073685067938641E-5</v>
      </c>
      <c r="E3">
        <v>3.3808237276389264E-7</v>
      </c>
      <c r="F3">
        <v>2.9246977646835148E-4</v>
      </c>
      <c r="G3">
        <v>2.5857589207589626E-6</v>
      </c>
      <c r="H3">
        <v>1.4829427072982071E-6</v>
      </c>
      <c r="I3">
        <v>8.1699181464500725E-7</v>
      </c>
      <c r="J3">
        <v>4.4368920498527586E-5</v>
      </c>
      <c r="K3">
        <v>1.3976841728435829E-6</v>
      </c>
      <c r="M3">
        <v>4.0032318793237209E-7</v>
      </c>
      <c r="N3">
        <v>5.0920698413392529E-7</v>
      </c>
      <c r="O3">
        <v>1.6307103578583337E-6</v>
      </c>
      <c r="P3">
        <v>8.8061206042766571E-6</v>
      </c>
      <c r="Q3">
        <v>2.7809073799289763E-6</v>
      </c>
      <c r="R3">
        <v>8.0603058449923992E-7</v>
      </c>
      <c r="S3">
        <v>5.1659026212291792E-7</v>
      </c>
      <c r="T3">
        <v>1.844134385464713E-4</v>
      </c>
      <c r="U3">
        <v>8.572042133891955E-7</v>
      </c>
      <c r="V3">
        <v>1.4024144547875039E-6</v>
      </c>
      <c r="AB3">
        <f t="shared" si="2"/>
        <v>0.86717639862440798</v>
      </c>
      <c r="AC3">
        <f t="shared" si="3"/>
        <v>0.97553241600179674</v>
      </c>
      <c r="AD3">
        <f t="shared" si="4"/>
        <v>0.95506132330814009</v>
      </c>
      <c r="AE3">
        <f t="shared" si="5"/>
        <v>0.93043959099142248</v>
      </c>
      <c r="AG3">
        <f t="shared" si="6"/>
        <v>0.89448139719301001</v>
      </c>
      <c r="AH3">
        <f t="shared" si="7"/>
        <v>0.99998652665916821</v>
      </c>
      <c r="AI3">
        <f t="shared" si="8"/>
        <v>0.99064951091552134</v>
      </c>
      <c r="AJ3">
        <f t="shared" si="9"/>
        <v>1.0964644228754841</v>
      </c>
      <c r="AK3">
        <f t="shared" si="10"/>
        <v>1.01508974766092</v>
      </c>
      <c r="AM3">
        <f t="shared" ref="AM3:AM9" si="11">M3/3.98264507595059E-07</f>
        <v>1.0051691283005473</v>
      </c>
      <c r="AN3">
        <f t="shared" ref="AN3:AN9" si="12">N3/5.20019511895953E-07</f>
        <v>0.97920745757672445</v>
      </c>
      <c r="AO3">
        <f t="shared" ref="AO3:AO9" si="13">O3/1.61444492619012E-06</f>
        <v>1.0100749374626226</v>
      </c>
      <c r="AP3">
        <f t="shared" ref="AP3:AP9" si="14">P3/8.76461490406655E-06</f>
        <v>1.004735598844263</v>
      </c>
      <c r="AQ3">
        <f t="shared" ref="AQ3:AQ9" si="15">Q3/2.59297394222813E-06</f>
        <v>1.0724779507577142</v>
      </c>
      <c r="AR3">
        <f t="shared" ref="AR3:AR9" si="16">R3/8.30711314847576E-07</f>
        <v>0.97028964225332037</v>
      </c>
      <c r="AS3">
        <f t="shared" ref="AS3:AS9" si="17">S3/5.56669391471587E-07</f>
        <v>0.92800191646478414</v>
      </c>
      <c r="AT3">
        <f t="shared" ref="AT3:AT9" si="18">T3/0.000178296702870284</f>
        <v>1.0343064990979525</v>
      </c>
      <c r="AU3">
        <f t="shared" ref="AU3:AU9" si="19">U3/8.91315472983933E-07</f>
        <v>0.96172930838893622</v>
      </c>
      <c r="AV3">
        <f t="shared" ref="AV3:AV15" si="20">V3/1.19539879506192E-06</f>
        <v>1.1731770690925456</v>
      </c>
      <c r="BA3">
        <f t="shared" ref="BA3:BA41" si="21">AVERAGEA(AB3:AV3)</f>
        <v>0.99284478118259367</v>
      </c>
      <c r="BB3">
        <f t="shared" ref="BB3:BB41" si="22">STDEVA(AB3:AV3)</f>
        <v>7.0480570748998314E-2</v>
      </c>
      <c r="BC3">
        <f t="shared" ref="BC3:BC41" si="23">BB3/SQRT(19)</f>
        <v>1.6169351861997496E-2</v>
      </c>
    </row>
    <row r="4" spans="2:55" x14ac:dyDescent="0.25">
      <c r="B4">
        <v>3.8050893635954708E-7</v>
      </c>
      <c r="C4">
        <v>5.6114367907866836E-7</v>
      </c>
      <c r="D4">
        <v>5.3345225751399994E-5</v>
      </c>
      <c r="E4">
        <v>3.6663823266280815E-7</v>
      </c>
      <c r="F4">
        <v>2.5691531482152641E-4</v>
      </c>
      <c r="G4">
        <v>3.1137242331169546E-6</v>
      </c>
      <c r="H4">
        <v>1.5541972970822826E-6</v>
      </c>
      <c r="I4">
        <v>8.8882188720162958E-7</v>
      </c>
      <c r="J4">
        <v>3.339272370794788E-5</v>
      </c>
      <c r="K4">
        <v>1.3900280464440584E-6</v>
      </c>
      <c r="M4">
        <v>3.4217646316392347E-7</v>
      </c>
      <c r="N4">
        <v>4.8770380089990795E-7</v>
      </c>
      <c r="O4">
        <v>1.542564405099256E-6</v>
      </c>
      <c r="P4">
        <v>8.6023937910795212E-6</v>
      </c>
      <c r="Q4">
        <v>2.5379558792337775E-6</v>
      </c>
      <c r="R4">
        <v>7.9879100667312741E-7</v>
      </c>
      <c r="S4">
        <v>6.4119262788153719E-7</v>
      </c>
      <c r="T4">
        <v>1.8604958313517272E-4</v>
      </c>
      <c r="U4">
        <v>9.0799994723056443E-7</v>
      </c>
      <c r="V4">
        <v>1.1784577509388328E-6</v>
      </c>
      <c r="AB4">
        <f t="shared" si="2"/>
        <v>0.79154457155094105</v>
      </c>
      <c r="AC4">
        <f t="shared" si="3"/>
        <v>0.9828795113990394</v>
      </c>
      <c r="AD4">
        <f t="shared" si="4"/>
        <v>0.87729858779757264</v>
      </c>
      <c r="AE4">
        <f t="shared" si="5"/>
        <v>1.0090284342592457</v>
      </c>
      <c r="AG4">
        <f t="shared" si="6"/>
        <v>1.077118357845477</v>
      </c>
      <c r="AH4">
        <f t="shared" si="7"/>
        <v>1.0480353348808422</v>
      </c>
      <c r="AI4">
        <f t="shared" si="8"/>
        <v>1.0777476004822613</v>
      </c>
      <c r="AJ4">
        <f t="shared" si="9"/>
        <v>0.8252157843211585</v>
      </c>
      <c r="AK4">
        <f t="shared" si="10"/>
        <v>1.0095293674506025</v>
      </c>
      <c r="AM4">
        <f t="shared" si="11"/>
        <v>0.85916886048966279</v>
      </c>
      <c r="AN4">
        <f t="shared" si="12"/>
        <v>0.93785673372480904</v>
      </c>
      <c r="AO4">
        <f t="shared" si="13"/>
        <v>0.95547663477100286</v>
      </c>
      <c r="AP4">
        <f t="shared" si="14"/>
        <v>0.98149135874620552</v>
      </c>
      <c r="AQ4">
        <f t="shared" si="15"/>
        <v>0.97878186814824852</v>
      </c>
      <c r="AR4">
        <f t="shared" si="16"/>
        <v>0.96157472806265376</v>
      </c>
      <c r="AS4">
        <f t="shared" si="17"/>
        <v>1.1518374060167171</v>
      </c>
      <c r="AT4">
        <f t="shared" si="18"/>
        <v>1.043483026551137</v>
      </c>
      <c r="AU4">
        <f t="shared" si="19"/>
        <v>1.0187189325803752</v>
      </c>
      <c r="AV4">
        <f t="shared" si="20"/>
        <v>0.98582812347388238</v>
      </c>
      <c r="BA4">
        <f t="shared" si="21"/>
        <v>0.97750606434483345</v>
      </c>
      <c r="BB4">
        <f t="shared" si="22"/>
        <v>9.0570240680940245E-2</v>
      </c>
      <c r="BC4">
        <f t="shared" si="23"/>
        <v>2.0778238232651312E-2</v>
      </c>
    </row>
    <row r="5" spans="2:55" x14ac:dyDescent="0.25">
      <c r="B5">
        <v>5.7416218623984605E-7</v>
      </c>
      <c r="C5">
        <v>4.8862420953810215E-7</v>
      </c>
      <c r="D5">
        <v>7.0049245550762862E-5</v>
      </c>
      <c r="E5">
        <v>3.7010340747656301E-7</v>
      </c>
      <c r="F5">
        <v>2.9554852517321706E-4</v>
      </c>
      <c r="G5">
        <v>2.5036060833372176E-6</v>
      </c>
      <c r="H5">
        <v>1.4789420674787834E-6</v>
      </c>
      <c r="I5">
        <v>7.8508946899091825E-7</v>
      </c>
      <c r="J5">
        <v>3.4781427530106157E-5</v>
      </c>
      <c r="K5">
        <v>1.2968284863745794E-6</v>
      </c>
      <c r="M5">
        <v>4.7133244152064435E-7</v>
      </c>
      <c r="N5">
        <v>5.2549648899002932E-7</v>
      </c>
      <c r="O5">
        <v>1.6742178559070453E-6</v>
      </c>
      <c r="P5">
        <v>8.8152301032096148E-6</v>
      </c>
      <c r="Q5">
        <v>2.1220184862613678E-6</v>
      </c>
      <c r="R5">
        <v>8.1699181464500725E-7</v>
      </c>
      <c r="S5">
        <v>5.725951268686913E-7</v>
      </c>
      <c r="T5">
        <v>1.7524257418699563E-4</v>
      </c>
      <c r="U5">
        <v>9.6409257821505889E-7</v>
      </c>
      <c r="V5">
        <v>1.2538803275674582E-6</v>
      </c>
      <c r="AB5">
        <f t="shared" si="2"/>
        <v>1.1943870912890524</v>
      </c>
      <c r="AC5">
        <f t="shared" si="3"/>
        <v>0.85585696183387439</v>
      </c>
      <c r="AD5">
        <f t="shared" si="4"/>
        <v>1.1520075757924195</v>
      </c>
      <c r="AE5">
        <f t="shared" si="5"/>
        <v>1.0185649735649358</v>
      </c>
      <c r="AG5">
        <f t="shared" si="6"/>
        <v>0.86606258977425654</v>
      </c>
      <c r="AH5">
        <f t="shared" si="7"/>
        <v>0.99728879201456522</v>
      </c>
      <c r="AI5">
        <f t="shared" si="8"/>
        <v>0.95196608404053662</v>
      </c>
      <c r="AJ5">
        <f t="shared" si="9"/>
        <v>0.85953404849795512</v>
      </c>
      <c r="AK5">
        <f t="shared" si="10"/>
        <v>0.9418417454890825</v>
      </c>
      <c r="AM5">
        <f t="shared" si="11"/>
        <v>1.1834658437599923</v>
      </c>
      <c r="AN5">
        <f t="shared" si="12"/>
        <v>1.010532253057405</v>
      </c>
      <c r="AO5">
        <f t="shared" si="13"/>
        <v>1.0370238270425127</v>
      </c>
      <c r="AP5">
        <f t="shared" si="14"/>
        <v>1.0057749484372189</v>
      </c>
      <c r="AQ5">
        <f t="shared" si="15"/>
        <v>0.81837246865578905</v>
      </c>
      <c r="AR5">
        <f t="shared" si="16"/>
        <v>0.98348463544753073</v>
      </c>
      <c r="AS5">
        <f t="shared" si="17"/>
        <v>1.0286089654669242</v>
      </c>
      <c r="AT5">
        <f t="shared" si="18"/>
        <v>0.98287052629621352</v>
      </c>
      <c r="AU5">
        <f t="shared" si="19"/>
        <v>1.081651342804006</v>
      </c>
      <c r="AV5">
        <f t="shared" si="20"/>
        <v>1.0489221946241871</v>
      </c>
      <c r="BA5">
        <f t="shared" si="21"/>
        <v>1.0009587825204449</v>
      </c>
      <c r="BB5">
        <f t="shared" si="22"/>
        <v>0.10645088742334853</v>
      </c>
      <c r="BC5">
        <f t="shared" si="23"/>
        <v>2.4421508459400054E-2</v>
      </c>
    </row>
    <row r="6" spans="2:55" x14ac:dyDescent="0.25">
      <c r="B6">
        <v>5.5280906963162124E-7</v>
      </c>
      <c r="C6">
        <v>6.3132074501481839E-7</v>
      </c>
      <c r="D6">
        <v>6.5816078858915716E-5</v>
      </c>
      <c r="E6">
        <v>3.8679445424349979E-7</v>
      </c>
      <c r="F6">
        <v>2.6860658545047045E-4</v>
      </c>
      <c r="G6">
        <v>2.5202280085068196E-6</v>
      </c>
      <c r="H6">
        <v>1.5611403796356171E-6</v>
      </c>
      <c r="I6">
        <v>7.8433004091493785E-7</v>
      </c>
      <c r="J6">
        <v>4.1478204366285354E-5</v>
      </c>
      <c r="K6">
        <v>1.3835360732628033E-6</v>
      </c>
      <c r="M6">
        <v>3.6503706724033691E-7</v>
      </c>
      <c r="N6">
        <v>5.2021778174093924E-7</v>
      </c>
      <c r="O6">
        <v>1.6334633983206004E-6</v>
      </c>
      <c r="P6">
        <v>7.9838064266368747E-6</v>
      </c>
      <c r="Q6">
        <v>2.7345304260961711E-6</v>
      </c>
      <c r="R6">
        <v>8.8882188720162958E-7</v>
      </c>
      <c r="S6">
        <v>5.2686300477944314E-7</v>
      </c>
      <c r="T6">
        <v>1.8447599723003805E-4</v>
      </c>
      <c r="U6">
        <v>8.5315878095570952E-7</v>
      </c>
      <c r="V6">
        <v>1.0784715414047241E-6</v>
      </c>
      <c r="AB6">
        <f t="shared" si="2"/>
        <v>1.1499677835622983</v>
      </c>
      <c r="AC6">
        <f t="shared" si="3"/>
        <v>1.1057991892825916</v>
      </c>
      <c r="AD6">
        <f t="shared" si="4"/>
        <v>1.0823902649954593</v>
      </c>
      <c r="AE6">
        <f t="shared" si="5"/>
        <v>1.0645005560683545</v>
      </c>
      <c r="AG6">
        <f t="shared" si="6"/>
        <v>0.87181254686823784</v>
      </c>
      <c r="AH6">
        <f t="shared" si="7"/>
        <v>1.0527172345743687</v>
      </c>
      <c r="AI6">
        <f t="shared" si="8"/>
        <v>0.95104523386975204</v>
      </c>
      <c r="AJ6">
        <f t="shared" si="9"/>
        <v>1.0250277649621815</v>
      </c>
      <c r="AK6">
        <f t="shared" si="10"/>
        <v>1.0048144715203049</v>
      </c>
      <c r="AM6">
        <f t="shared" si="11"/>
        <v>0.91656941625210919</v>
      </c>
      <c r="AN6">
        <f t="shared" si="12"/>
        <v>1.0003812738569431</v>
      </c>
      <c r="AO6">
        <f t="shared" si="13"/>
        <v>1.0117801925739032</v>
      </c>
      <c r="AP6">
        <f t="shared" si="14"/>
        <v>0.91091354429418225</v>
      </c>
      <c r="AQ6">
        <f t="shared" si="15"/>
        <v>1.0545923279685574</v>
      </c>
      <c r="AR6">
        <f t="shared" si="16"/>
        <v>1.0699527878282433</v>
      </c>
      <c r="AS6">
        <f t="shared" si="17"/>
        <v>0.946455854859652</v>
      </c>
      <c r="AT6">
        <f t="shared" si="18"/>
        <v>1.0346573675243433</v>
      </c>
      <c r="AU6">
        <f t="shared" si="19"/>
        <v>0.9571905871885259</v>
      </c>
      <c r="AV6">
        <f t="shared" si="20"/>
        <v>0.90218556841431385</v>
      </c>
      <c r="BA6">
        <f t="shared" si="21"/>
        <v>1.0059344192875959</v>
      </c>
      <c r="BB6">
        <f t="shared" si="22"/>
        <v>7.6230108313389874E-2</v>
      </c>
      <c r="BC6">
        <f t="shared" si="23"/>
        <v>1.7488386241748748E-2</v>
      </c>
    </row>
    <row r="7" spans="2:55" x14ac:dyDescent="0.25">
      <c r="B7">
        <v>4.7845242079347372E-7</v>
      </c>
      <c r="C7">
        <v>6.3367406255565584E-7</v>
      </c>
      <c r="D7">
        <v>4.8114026867551729E-5</v>
      </c>
      <c r="E7">
        <v>4.200491900974157E-7</v>
      </c>
      <c r="F7">
        <v>2.2884149802848697E-4</v>
      </c>
      <c r="G7">
        <v>3.2365787774324417E-6</v>
      </c>
      <c r="H7">
        <v>1.5692594388383441E-6</v>
      </c>
      <c r="I7">
        <v>8.8192700786748901E-7</v>
      </c>
      <c r="J7">
        <v>4.8040936235338449E-5</v>
      </c>
      <c r="K7">
        <v>1.4110955817159265E-6</v>
      </c>
      <c r="M7">
        <v>4.6819513954687864E-7</v>
      </c>
      <c r="N7">
        <v>5.2209497880539857E-7</v>
      </c>
      <c r="O7">
        <v>1.4911611287971027E-6</v>
      </c>
      <c r="P7">
        <v>8.5137144196778536E-6</v>
      </c>
      <c r="Q7">
        <v>2.220600435975939E-6</v>
      </c>
      <c r="R7">
        <v>7.8508946899091825E-7</v>
      </c>
      <c r="S7">
        <v>5.1706774684134871E-7</v>
      </c>
      <c r="T7">
        <v>1.6597459034528583E-4</v>
      </c>
      <c r="U7">
        <v>9.1679703473346308E-7</v>
      </c>
      <c r="V7">
        <v>1.2719110600301065E-6</v>
      </c>
      <c r="AB7">
        <f t="shared" si="2"/>
        <v>0.99528915154472852</v>
      </c>
      <c r="AC7">
        <f t="shared" si="3"/>
        <v>1.1099211774309796</v>
      </c>
      <c r="AD7">
        <f t="shared" si="4"/>
        <v>0.79126795752757362</v>
      </c>
      <c r="AE7">
        <f t="shared" si="5"/>
        <v>1.1560212188390635</v>
      </c>
      <c r="AG7">
        <f t="shared" si="6"/>
        <v>1.1196169463908365</v>
      </c>
      <c r="AH7">
        <f t="shared" si="7"/>
        <v>1.0581921256621485</v>
      </c>
      <c r="AI7">
        <f t="shared" si="8"/>
        <v>1.0693871631831977</v>
      </c>
      <c r="AJ7">
        <f t="shared" si="9"/>
        <v>1.187208902804529</v>
      </c>
      <c r="AK7">
        <f t="shared" si="10"/>
        <v>1.0248299907805853</v>
      </c>
      <c r="AM7">
        <f t="shared" si="11"/>
        <v>1.1755884107627352</v>
      </c>
      <c r="AN7">
        <f t="shared" si="12"/>
        <v>1.0039911327593818</v>
      </c>
      <c r="AO7">
        <f t="shared" si="13"/>
        <v>0.9236370374776729</v>
      </c>
      <c r="AP7">
        <f t="shared" si="14"/>
        <v>0.97137347309209388</v>
      </c>
      <c r="AQ7">
        <f t="shared" si="15"/>
        <v>0.8563913427019586</v>
      </c>
      <c r="AR7">
        <f t="shared" si="16"/>
        <v>0.9450809865698907</v>
      </c>
      <c r="AS7">
        <f t="shared" si="17"/>
        <v>0.92885966924542207</v>
      </c>
      <c r="AT7">
        <f t="shared" si="18"/>
        <v>0.93088984638172001</v>
      </c>
      <c r="AU7">
        <f t="shared" si="19"/>
        <v>1.0285887124389563</v>
      </c>
      <c r="AV7">
        <f t="shared" si="20"/>
        <v>1.0640056400292952</v>
      </c>
      <c r="BA7">
        <f t="shared" si="21"/>
        <v>1.0179021518748825</v>
      </c>
      <c r="BB7">
        <f t="shared" si="22"/>
        <v>0.10749388806059329</v>
      </c>
      <c r="BC7">
        <f t="shared" si="23"/>
        <v>2.4660789216021026E-2</v>
      </c>
    </row>
    <row r="8" spans="2:55" x14ac:dyDescent="0.25">
      <c r="B8">
        <v>5.4579777497565374E-7</v>
      </c>
      <c r="C8">
        <v>5.239180609351024E-7</v>
      </c>
      <c r="D8">
        <v>5.7317683967994526E-5</v>
      </c>
      <c r="E8">
        <v>3.4756772038235795E-7</v>
      </c>
      <c r="F8">
        <v>2.2835431445855647E-4</v>
      </c>
      <c r="G8">
        <v>3.1604868127033114E-6</v>
      </c>
      <c r="H8">
        <v>1.3992430467624217E-6</v>
      </c>
      <c r="I8">
        <v>7.3702540248632431E-7</v>
      </c>
      <c r="J8">
        <v>3.7377620174083859E-5</v>
      </c>
      <c r="K8">
        <v>1.4325978554552421E-6</v>
      </c>
      <c r="M8">
        <v>3.8246039935074805E-7</v>
      </c>
      <c r="N8">
        <v>5.1223514674347825E-7</v>
      </c>
      <c r="O8">
        <v>1.7555721569806337E-6</v>
      </c>
      <c r="P8">
        <v>9.1314141172915697E-6</v>
      </c>
      <c r="Q8">
        <v>2.6867201086133718E-6</v>
      </c>
      <c r="R8">
        <v>7.8433004091493785E-7</v>
      </c>
      <c r="S8">
        <v>5.5541386245749891E-7</v>
      </c>
      <c r="T8">
        <v>1.8450006609782577E-4</v>
      </c>
      <c r="U8">
        <v>8.6615756345054251E-7</v>
      </c>
      <c r="V8">
        <v>1.1532083590282127E-6</v>
      </c>
      <c r="AB8">
        <f t="shared" si="2"/>
        <v>1.1353827063297595</v>
      </c>
      <c r="AC8">
        <f t="shared" si="3"/>
        <v>0.91767642930685767</v>
      </c>
      <c r="AD8">
        <f t="shared" si="4"/>
        <v>0.94262837006795297</v>
      </c>
      <c r="AE8">
        <f t="shared" si="5"/>
        <v>0.95654430294781856</v>
      </c>
      <c r="AG8">
        <f t="shared" si="6"/>
        <v>1.0932947527866097</v>
      </c>
      <c r="AH8">
        <f t="shared" si="7"/>
        <v>0.94354568615345313</v>
      </c>
      <c r="AI8">
        <f t="shared" si="8"/>
        <v>0.89368564215376423</v>
      </c>
      <c r="AJ8">
        <f t="shared" si="9"/>
        <v>0.92369231146824882</v>
      </c>
      <c r="AK8">
        <f t="shared" si="10"/>
        <v>1.0404463496463878</v>
      </c>
      <c r="AM8">
        <f t="shared" si="11"/>
        <v>0.96031755794724249</v>
      </c>
      <c r="AN8">
        <f t="shared" si="12"/>
        <v>0.98503062870834701</v>
      </c>
      <c r="AO8">
        <f t="shared" si="13"/>
        <v>1.087415326779561</v>
      </c>
      <c r="AP8">
        <f t="shared" si="14"/>
        <v>1.0418500090694043</v>
      </c>
      <c r="AQ8">
        <f t="shared" si="15"/>
        <v>1.0361539176535983</v>
      </c>
      <c r="AR8">
        <f t="shared" si="16"/>
        <v>0.94416679645064361</v>
      </c>
      <c r="AS8">
        <f t="shared" si="17"/>
        <v>0.99774456969734038</v>
      </c>
      <c r="AT8">
        <f t="shared" si="18"/>
        <v>1.0347923608663414</v>
      </c>
      <c r="AU8">
        <f t="shared" si="19"/>
        <v>0.97177440502724899</v>
      </c>
      <c r="AV8">
        <f t="shared" si="20"/>
        <v>0.96470597410003089</v>
      </c>
      <c r="BA8">
        <f t="shared" si="21"/>
        <v>0.99320253142950599</v>
      </c>
      <c r="BB8">
        <f t="shared" si="22"/>
        <v>6.6221093379200013E-2</v>
      </c>
      <c r="BC8">
        <f t="shared" si="23"/>
        <v>1.5192160735300169E-2</v>
      </c>
    </row>
    <row r="9" spans="2:55" x14ac:dyDescent="0.25">
      <c r="B9">
        <v>5.3557050705421716E-7</v>
      </c>
      <c r="C9">
        <v>5.7971647038357332E-7</v>
      </c>
      <c r="D9">
        <v>6.3671745010651648E-5</v>
      </c>
      <c r="E9">
        <v>2.9817942959198263E-7</v>
      </c>
      <c r="F9">
        <v>2.5312890647910535E-4</v>
      </c>
      <c r="G9">
        <v>2.9617731343023479E-6</v>
      </c>
      <c r="H9">
        <v>1.3523331290343776E-6</v>
      </c>
      <c r="I9">
        <v>9.0464891400188208E-7</v>
      </c>
      <c r="J9">
        <v>4.4190488551976159E-5</v>
      </c>
      <c r="K9">
        <v>1.3592725736089051E-6</v>
      </c>
      <c r="M9">
        <v>3.9000678953016177E-7</v>
      </c>
      <c r="N9">
        <v>5.3861185733694583E-7</v>
      </c>
      <c r="O9">
        <v>1.6214401057368377E-6</v>
      </c>
      <c r="P9">
        <v>9.0529938461259007E-6</v>
      </c>
      <c r="Q9">
        <v>2.8874128474853933E-6</v>
      </c>
      <c r="R9">
        <v>8.8192700786748901E-7</v>
      </c>
      <c r="S9">
        <v>5.9202284319326282E-7</v>
      </c>
      <c r="T9">
        <v>1.6578233044128865E-4</v>
      </c>
      <c r="U9">
        <v>8.5649935499532148E-7</v>
      </c>
      <c r="V9">
        <v>1.2157197488704696E-6</v>
      </c>
      <c r="AB9">
        <f t="shared" si="2"/>
        <v>1.1141076779888723</v>
      </c>
      <c r="AC9">
        <f t="shared" si="3"/>
        <v>1.0154109587336215</v>
      </c>
      <c r="AD9">
        <f t="shared" si="4"/>
        <v>1.0471252336763401</v>
      </c>
      <c r="AE9">
        <f t="shared" si="5"/>
        <v>0.82062233604049795</v>
      </c>
      <c r="AG9">
        <f t="shared" si="6"/>
        <v>1.0245545128243765</v>
      </c>
      <c r="AH9">
        <f t="shared" si="7"/>
        <v>0.91191311837866784</v>
      </c>
      <c r="AI9">
        <f t="shared" si="8"/>
        <v>1.0969387797301584</v>
      </c>
      <c r="AJ9">
        <f t="shared" si="9"/>
        <v>1.0920549335505285</v>
      </c>
      <c r="AK9">
        <f t="shared" si="10"/>
        <v>0.98719272962783033</v>
      </c>
      <c r="AM9">
        <f t="shared" si="11"/>
        <v>0.97926574448031567</v>
      </c>
      <c r="AN9">
        <f t="shared" si="12"/>
        <v>1.0357531689016948</v>
      </c>
      <c r="AO9">
        <f t="shared" si="13"/>
        <v>1.0043328697270741</v>
      </c>
      <c r="AP9">
        <f t="shared" si="14"/>
        <v>1.0329026369345162</v>
      </c>
      <c r="AQ9">
        <f t="shared" si="15"/>
        <v>1.1135525893500702</v>
      </c>
      <c r="AR9">
        <f t="shared" si="16"/>
        <v>1.0616528174162529</v>
      </c>
      <c r="AS9">
        <f t="shared" si="17"/>
        <v>1.0635088838425568</v>
      </c>
      <c r="AT9">
        <f t="shared" si="18"/>
        <v>0.92981153197151434</v>
      </c>
      <c r="AU9">
        <f t="shared" si="19"/>
        <v>0.96093850152510574</v>
      </c>
      <c r="AV9">
        <f t="shared" si="20"/>
        <v>1.0169993092618912</v>
      </c>
      <c r="BA9">
        <f t="shared" si="21"/>
        <v>1.0162441228400989</v>
      </c>
      <c r="BB9">
        <f t="shared" si="22"/>
        <v>7.4281190342020034E-2</v>
      </c>
      <c r="BC9">
        <f t="shared" si="23"/>
        <v>1.704127379509341E-2</v>
      </c>
    </row>
    <row r="10" spans="2:55" x14ac:dyDescent="0.25">
      <c r="AM10">
        <f t="shared" ref="AM10:AM21" si="24">M10/3.98264507595059E-07</f>
        <v>0</v>
      </c>
      <c r="AN10">
        <f t="shared" ref="AN10:AN12" si="25">N10/5.20019511895953E-07</f>
        <v>0</v>
      </c>
      <c r="AO10">
        <f t="shared" ref="AO10:AO41" si="26">O10/1.61444492619012E-06</f>
        <v>0</v>
      </c>
      <c r="AP10">
        <f t="shared" ref="AP10:AP41" si="27">P10/8.76461490406655E-06</f>
        <v>0</v>
      </c>
      <c r="AQ10">
        <f t="shared" ref="AQ10:AQ41" si="28">Q10/2.59297394222813E-06</f>
        <v>0</v>
      </c>
      <c r="AR10">
        <f t="shared" ref="AR10:AR41" si="29">R10/8.30711314847576E-07</f>
        <v>0</v>
      </c>
      <c r="AS10">
        <f t="shared" ref="AS10:AS30" si="30">S10/5.56669391471587E-07</f>
        <v>0</v>
      </c>
      <c r="AT10">
        <f t="shared" ref="AT10:AT41" si="31">T10/0.000178296702870284</f>
        <v>0</v>
      </c>
      <c r="AU10">
        <f t="shared" ref="AU10:AU41" si="32">U10/8.91315472983933E-07</f>
        <v>0</v>
      </c>
      <c r="AV10">
        <f t="shared" si="20"/>
        <v>0</v>
      </c>
      <c r="BA10">
        <f t="shared" si="21"/>
        <v>0</v>
      </c>
      <c r="BB10">
        <f t="shared" si="22"/>
        <v>0</v>
      </c>
      <c r="BC10">
        <f t="shared" si="23"/>
        <v>0</v>
      </c>
    </row>
    <row r="11" spans="2:55" x14ac:dyDescent="0.25">
      <c r="AB11">
        <f>AVERAGEA(AB5:AB9)</f>
        <v>1.1178268821429422</v>
      </c>
      <c r="AC11">
        <f t="shared" ref="AC11:AV11" si="33">AVERAGEA(AC5:AC9)</f>
        <v>1.0009329433175851</v>
      </c>
      <c r="AD11">
        <f t="shared" si="33"/>
        <v>1.0030838804119491</v>
      </c>
      <c r="AE11">
        <f t="shared" si="33"/>
        <v>1.0032506774921341</v>
      </c>
      <c r="AG11">
        <f t="shared" si="33"/>
        <v>0.99506826972886342</v>
      </c>
      <c r="AH11">
        <f t="shared" si="33"/>
        <v>0.99273139135664079</v>
      </c>
      <c r="AI11">
        <f t="shared" si="33"/>
        <v>0.99260458059548173</v>
      </c>
      <c r="AJ11">
        <f t="shared" si="33"/>
        <v>1.0175035922566886</v>
      </c>
      <c r="AK11">
        <f t="shared" si="33"/>
        <v>0.99982505741283811</v>
      </c>
      <c r="AM11">
        <f t="shared" si="33"/>
        <v>1.0430413946404791</v>
      </c>
      <c r="AN11">
        <f t="shared" si="33"/>
        <v>1.0071376914567545</v>
      </c>
      <c r="AO11">
        <f t="shared" si="33"/>
        <v>1.0128378507201448</v>
      </c>
      <c r="AP11">
        <f t="shared" si="33"/>
        <v>0.99256292236548305</v>
      </c>
      <c r="AQ11">
        <f t="shared" si="33"/>
        <v>0.97581252926599471</v>
      </c>
      <c r="AR11">
        <f t="shared" si="33"/>
        <v>1.0008676047425122</v>
      </c>
      <c r="AS11">
        <f t="shared" si="33"/>
        <v>0.99303558862237895</v>
      </c>
      <c r="AT11">
        <f t="shared" si="33"/>
        <v>0.98260432660802655</v>
      </c>
      <c r="AU11">
        <f t="shared" si="33"/>
        <v>1.0000287097967686</v>
      </c>
      <c r="AV11">
        <f t="shared" si="33"/>
        <v>0.99936373728594374</v>
      </c>
      <c r="BA11">
        <f t="shared" si="21"/>
        <v>1.0068484015905057</v>
      </c>
      <c r="BB11">
        <f t="shared" si="22"/>
        <v>3.0287691786137695E-2</v>
      </c>
      <c r="BC11">
        <f t="shared" si="23"/>
        <v>6.9484730383621643E-3</v>
      </c>
    </row>
    <row r="12" spans="2:55" x14ac:dyDescent="0.25">
      <c r="AD12">
        <f>D12/0.0000608062368883111</f>
        <v>0</v>
      </c>
      <c r="AM12">
        <f t="shared" si="24"/>
        <v>0</v>
      </c>
      <c r="AN12">
        <f t="shared" si="25"/>
        <v>0</v>
      </c>
      <c r="AO12">
        <f t="shared" si="26"/>
        <v>0</v>
      </c>
      <c r="AP12">
        <f t="shared" si="27"/>
        <v>0</v>
      </c>
      <c r="AQ12">
        <f t="shared" si="28"/>
        <v>0</v>
      </c>
      <c r="AR12">
        <f t="shared" si="29"/>
        <v>0</v>
      </c>
      <c r="AS12">
        <f t="shared" si="30"/>
        <v>0</v>
      </c>
      <c r="AT12">
        <f t="shared" si="31"/>
        <v>0</v>
      </c>
      <c r="AU12">
        <f t="shared" si="32"/>
        <v>0</v>
      </c>
      <c r="AV12">
        <f t="shared" si="20"/>
        <v>0</v>
      </c>
      <c r="BA12">
        <f t="shared" si="21"/>
        <v>0</v>
      </c>
      <c r="BB12">
        <f t="shared" si="22"/>
        <v>0</v>
      </c>
      <c r="BC12">
        <f t="shared" si="23"/>
        <v>0</v>
      </c>
    </row>
    <row r="13" spans="2:55" x14ac:dyDescent="0.25">
      <c r="B13">
        <v>8.3557006291812286E-7</v>
      </c>
      <c r="C13">
        <v>5.7704755818122067E-7</v>
      </c>
      <c r="D13">
        <v>7.7231641625985503E-5</v>
      </c>
      <c r="E13">
        <v>3.4223330658278428E-7</v>
      </c>
      <c r="F13">
        <v>2.2868889209348708E-4</v>
      </c>
      <c r="G13">
        <v>3.1207455322146416E-6</v>
      </c>
      <c r="H13">
        <v>1.4164343156153336E-6</v>
      </c>
      <c r="I13">
        <v>8.1246616900898516E-7</v>
      </c>
      <c r="J13">
        <v>4.2704312363639474E-5</v>
      </c>
      <c r="M13">
        <v>4.2573537939460948E-7</v>
      </c>
      <c r="O13">
        <v>1.4841498341411352E-6</v>
      </c>
      <c r="P13">
        <v>9.4681745395064354E-6</v>
      </c>
      <c r="Q13">
        <v>2.786448021652177E-6</v>
      </c>
      <c r="R13">
        <v>8.1246616900898516E-7</v>
      </c>
      <c r="S13">
        <v>6.4328742155339569E-7</v>
      </c>
      <c r="T13">
        <v>1.6884948126971722E-4</v>
      </c>
      <c r="U13">
        <v>9.1502079158090055E-7</v>
      </c>
      <c r="V13">
        <v>1.019641786115244E-6</v>
      </c>
      <c r="AB13">
        <f>B14/4.80717005757469E-07</f>
        <v>1.1260686143313434</v>
      </c>
      <c r="AC13">
        <f>C13/5.70918075482041E-07</f>
        <v>1.0107361860876527</v>
      </c>
      <c r="AD13">
        <f>D13/0.0000608062368883111</f>
        <v>1.2701269734524863</v>
      </c>
      <c r="AE13">
        <f t="shared" ref="AE13:AE41" si="34">E13/0.0000003633576817208</f>
        <v>0.9418634139287374</v>
      </c>
      <c r="AG13">
        <f t="shared" ref="AG13:AG41" si="35">G13/2.89079116555513E-06</f>
        <v>1.0795472081828341</v>
      </c>
      <c r="AH13">
        <f t="shared" ref="AH13:AH41" si="36">H13/1.48296268775994E-06</f>
        <v>0.95513820226650503</v>
      </c>
      <c r="AI13">
        <f t="shared" ref="AI13:AI41" si="37">I13/8.24703192847664E-07</f>
        <v>0.9851619055863905</v>
      </c>
      <c r="AJ13">
        <f t="shared" ref="AJ13:AJ41" si="38">J13/0.0000404654447265784</f>
        <v>1.0553278890715008</v>
      </c>
      <c r="AM13">
        <f t="shared" si="24"/>
        <v>1.0689764497605745</v>
      </c>
      <c r="AN13">
        <f t="shared" ref="AN13:AN18" si="39">N14/5.20019511895953E-07</f>
        <v>1.0090268334594039</v>
      </c>
      <c r="AO13">
        <f t="shared" si="26"/>
        <v>0.919294185924035</v>
      </c>
      <c r="AP13">
        <f t="shared" si="27"/>
        <v>1.0802727379514931</v>
      </c>
      <c r="AQ13">
        <f t="shared" si="28"/>
        <v>1.0746147411176048</v>
      </c>
      <c r="AR13">
        <f t="shared" si="29"/>
        <v>0.97803671923989799</v>
      </c>
      <c r="AS13">
        <f t="shared" si="30"/>
        <v>1.1556004900014873</v>
      </c>
      <c r="AT13">
        <f t="shared" si="31"/>
        <v>0.94701404205191664</v>
      </c>
      <c r="AU13">
        <f t="shared" si="32"/>
        <v>1.0265958791421035</v>
      </c>
      <c r="AV13">
        <f t="shared" si="20"/>
        <v>0.85297207118435148</v>
      </c>
      <c r="BA13">
        <f t="shared" si="21"/>
        <v>1.0297985857077954</v>
      </c>
      <c r="BB13">
        <f t="shared" si="22"/>
        <v>9.7372898700889332E-2</v>
      </c>
      <c r="BC13">
        <f t="shared" si="23"/>
        <v>2.2338875014568393E-2</v>
      </c>
    </row>
    <row r="14" spans="2:55" x14ac:dyDescent="0.25">
      <c r="B14">
        <v>5.4132033255882561E-7</v>
      </c>
      <c r="C14">
        <v>7.1889007813297212E-7</v>
      </c>
      <c r="D14">
        <v>6.4411520725116134E-5</v>
      </c>
      <c r="E14">
        <v>3.2867387744772714E-7</v>
      </c>
      <c r="F14">
        <v>2.9413218726404011E-4</v>
      </c>
      <c r="G14">
        <v>2.9762741178274155E-6</v>
      </c>
      <c r="H14">
        <v>1.3671306078322232E-6</v>
      </c>
      <c r="I14">
        <v>1.1096308298874646E-6</v>
      </c>
      <c r="J14">
        <v>3.4081887861248106E-5</v>
      </c>
      <c r="M14">
        <v>3.96506493416382E-7</v>
      </c>
      <c r="N14">
        <v>5.2471364142547827E-7</v>
      </c>
      <c r="O14">
        <v>1.6923902421694947E-6</v>
      </c>
      <c r="P14">
        <v>9.5283467089757323E-6</v>
      </c>
      <c r="Q14">
        <v>2.6381676434539258E-6</v>
      </c>
      <c r="R14">
        <v>1.2666896509472281E-6</v>
      </c>
      <c r="S14">
        <v>6.7731161834672093E-7</v>
      </c>
      <c r="T14">
        <v>1.6913049330469221E-4</v>
      </c>
      <c r="U14">
        <v>9.8905093182111159E-7</v>
      </c>
      <c r="V14">
        <v>1.2642758520087227E-6</v>
      </c>
      <c r="AB14">
        <f>B15/4.80717005757469E-07</f>
        <v>0.77131768600248174</v>
      </c>
      <c r="AC14">
        <f t="shared" ref="AC14:AC31" si="40">C14/5.70918075482041E-07</f>
        <v>1.2591825500112157</v>
      </c>
      <c r="AD14">
        <f t="shared" ref="AD14:AD27" si="41">D14/0.0000608062368883111</f>
        <v>1.0592913493960696</v>
      </c>
      <c r="AE14">
        <f t="shared" si="34"/>
        <v>0.90454638495926032</v>
      </c>
      <c r="AG14">
        <f t="shared" si="35"/>
        <v>1.0295707809304411</v>
      </c>
      <c r="AH14">
        <f t="shared" si="36"/>
        <v>0.92189144009908652</v>
      </c>
      <c r="AI14">
        <f t="shared" si="37"/>
        <v>1.3454911288217013</v>
      </c>
      <c r="AJ14">
        <f t="shared" si="38"/>
        <v>0.8422467142406701</v>
      </c>
      <c r="AM14">
        <f t="shared" si="24"/>
        <v>0.99558581258146039</v>
      </c>
      <c r="AN14">
        <f t="shared" si="39"/>
        <v>0.75277451061838918</v>
      </c>
      <c r="AO14">
        <f t="shared" si="26"/>
        <v>1.0482799473149669</v>
      </c>
      <c r="AP14">
        <f t="shared" si="27"/>
        <v>1.087138090294741</v>
      </c>
      <c r="AQ14">
        <f t="shared" si="28"/>
        <v>1.0174292924775639</v>
      </c>
      <c r="AR14">
        <f t="shared" si="29"/>
        <v>1.5248253253654647</v>
      </c>
      <c r="AS14">
        <f t="shared" si="30"/>
        <v>1.2167215024275169</v>
      </c>
      <c r="AT14">
        <f t="shared" si="31"/>
        <v>0.94859013420870453</v>
      </c>
      <c r="AU14">
        <f t="shared" si="32"/>
        <v>1.1096530485552789</v>
      </c>
      <c r="AV14">
        <f t="shared" si="20"/>
        <v>1.0576184761364387</v>
      </c>
      <c r="BA14">
        <f t="shared" si="21"/>
        <v>1.049564120802303</v>
      </c>
      <c r="BB14">
        <f t="shared" si="22"/>
        <v>0.1956691393794508</v>
      </c>
      <c r="BC14">
        <f t="shared" si="23"/>
        <v>4.4889579206557936E-2</v>
      </c>
    </row>
    <row r="15" spans="2:55" x14ac:dyDescent="0.25">
      <c r="B15">
        <v>3.707855285028927E-7</v>
      </c>
      <c r="C15">
        <v>5.5340933613479137E-7</v>
      </c>
      <c r="D15">
        <v>4.4005635572830215E-5</v>
      </c>
      <c r="E15">
        <v>2.8197246138006449E-7</v>
      </c>
      <c r="F15">
        <v>2.783771778922528E-4</v>
      </c>
      <c r="G15">
        <v>2.8963113436475396E-6</v>
      </c>
      <c r="H15">
        <v>1.4864745025988668E-6</v>
      </c>
      <c r="I15">
        <v>1.0704552551032975E-6</v>
      </c>
      <c r="J15">
        <v>4.6007407945580781E-5</v>
      </c>
      <c r="M15">
        <v>5.9205558500252664E-7</v>
      </c>
      <c r="N15">
        <v>3.9145743357948959E-7</v>
      </c>
      <c r="O15">
        <v>1.5063315004226752E-6</v>
      </c>
      <c r="P15">
        <v>8.8915257947519422E-6</v>
      </c>
      <c r="Q15">
        <v>2.590812073322013E-6</v>
      </c>
      <c r="R15">
        <v>1.1096308298874646E-6</v>
      </c>
      <c r="S15">
        <v>5.7050056057050824E-7</v>
      </c>
      <c r="T15">
        <v>1.6957671323325485E-4</v>
      </c>
      <c r="U15">
        <v>8.3554914453998208E-7</v>
      </c>
      <c r="V15">
        <v>1.2995951692573726E-6</v>
      </c>
      <c r="AB15">
        <f>B16/4.80717005757469E-07</f>
        <v>0.8694240405691811</v>
      </c>
      <c r="AC15">
        <f t="shared" si="40"/>
        <v>0.96933230861106201</v>
      </c>
      <c r="AD15">
        <f t="shared" si="41"/>
        <v>0.72370266316035592</v>
      </c>
      <c r="AE15">
        <f t="shared" si="34"/>
        <v>0.77601899055688328</v>
      </c>
      <c r="AG15">
        <f t="shared" si="35"/>
        <v>1.0019095734614747</v>
      </c>
      <c r="AH15">
        <f t="shared" si="36"/>
        <v>1.0023681073488311</v>
      </c>
      <c r="AI15">
        <f t="shared" si="37"/>
        <v>1.2979884937841242</v>
      </c>
      <c r="AJ15">
        <f t="shared" si="38"/>
        <v>1.1369554506678219</v>
      </c>
      <c r="AM15">
        <f t="shared" si="24"/>
        <v>1.4865888717467826</v>
      </c>
      <c r="AN15">
        <f t="shared" si="39"/>
        <v>0.88951431307305817</v>
      </c>
      <c r="AO15">
        <f t="shared" si="26"/>
        <v>0.93303368605915937</v>
      </c>
      <c r="AP15">
        <f t="shared" si="27"/>
        <v>1.0144799163539415</v>
      </c>
      <c r="AQ15">
        <f t="shared" si="28"/>
        <v>0.99916625891571476</v>
      </c>
      <c r="AR15">
        <f t="shared" si="29"/>
        <v>1.3357598603205092</v>
      </c>
      <c r="AS15">
        <f t="shared" si="30"/>
        <v>1.024846289935859</v>
      </c>
      <c r="AT15">
        <f t="shared" si="31"/>
        <v>0.95109281609445584</v>
      </c>
      <c r="AU15">
        <f t="shared" si="32"/>
        <v>0.93743368074015676</v>
      </c>
      <c r="AV15">
        <f t="shared" si="20"/>
        <v>1.0871645300512918</v>
      </c>
      <c r="BA15">
        <f t="shared" si="21"/>
        <v>1.0242655473028146</v>
      </c>
      <c r="BB15">
        <f t="shared" si="22"/>
        <v>0.19134040979688435</v>
      </c>
      <c r="BC15">
        <f t="shared" si="23"/>
        <v>4.3896500532646245E-2</v>
      </c>
    </row>
    <row r="16" spans="2:55" x14ac:dyDescent="0.25">
      <c r="B16">
        <v>4.1794692151597701E-7</v>
      </c>
      <c r="C16">
        <v>5.9858666645595804E-7</v>
      </c>
      <c r="D16">
        <v>6.2318984419107437E-5</v>
      </c>
      <c r="E16">
        <v>4.7381217882502824E-7</v>
      </c>
      <c r="F16">
        <v>2.1947777713648975E-4</v>
      </c>
      <c r="G16">
        <v>2.7631685952655971E-6</v>
      </c>
      <c r="H16">
        <v>1.266209437744692E-6</v>
      </c>
      <c r="I16">
        <v>6.2165781855583191E-7</v>
      </c>
      <c r="J16">
        <v>2.9172786526032723E-5</v>
      </c>
      <c r="M16">
        <v>3.5203771631131531E-7</v>
      </c>
      <c r="N16">
        <v>4.625647989087156E-7</v>
      </c>
      <c r="O16">
        <v>1.6372719073842745E-6</v>
      </c>
      <c r="P16">
        <v>8.9486857177689672E-6</v>
      </c>
      <c r="Q16">
        <v>2.4463224690407515E-6</v>
      </c>
      <c r="R16">
        <v>1.0704552551032975E-6</v>
      </c>
      <c r="S16">
        <v>5.906474598305067E-7</v>
      </c>
      <c r="T16">
        <v>1.7197248234879225E-4</v>
      </c>
      <c r="U16">
        <v>8.1632970250211656E-7</v>
      </c>
      <c r="AB16">
        <f>B17/4.80717005757469E-07</f>
        <v>1.0513761426666137</v>
      </c>
      <c r="AC16">
        <f t="shared" si="40"/>
        <v>1.0484633297878259</v>
      </c>
      <c r="AD16">
        <f t="shared" si="41"/>
        <v>1.0248781639550388</v>
      </c>
      <c r="AE16">
        <f t="shared" si="34"/>
        <v>1.3039828319608784</v>
      </c>
      <c r="AG16">
        <f t="shared" si="35"/>
        <v>0.95585202701246486</v>
      </c>
      <c r="AH16">
        <f t="shared" si="36"/>
        <v>0.85383769139690191</v>
      </c>
      <c r="AI16">
        <f t="shared" si="37"/>
        <v>0.75379581884395852</v>
      </c>
      <c r="AJ16">
        <f t="shared" si="38"/>
        <v>0.72093082686106091</v>
      </c>
      <c r="AM16">
        <f t="shared" si="24"/>
        <v>0.88392942277762443</v>
      </c>
      <c r="AN16">
        <f t="shared" si="39"/>
        <v>1.0670749036977438</v>
      </c>
      <c r="AO16">
        <f t="shared" si="26"/>
        <v>1.0141392133134099</v>
      </c>
      <c r="AP16">
        <f t="shared" si="27"/>
        <v>1.0210015860043107</v>
      </c>
      <c r="AQ16">
        <f t="shared" si="28"/>
        <v>0.94344275088959761</v>
      </c>
      <c r="AR16">
        <f t="shared" si="29"/>
        <v>1.2886007882289543</v>
      </c>
      <c r="AS16">
        <f t="shared" si="30"/>
        <v>1.0610381473806145</v>
      </c>
      <c r="AT16">
        <f t="shared" si="31"/>
        <v>0.96452979544948292</v>
      </c>
      <c r="AU16">
        <f t="shared" si="32"/>
        <v>0.9158706734543941</v>
      </c>
      <c r="AV16">
        <f t="shared" ref="AV16:AV41" si="42">V17/1.19539879506192E-06</f>
        <v>1.1429074662959646</v>
      </c>
      <c r="BA16">
        <f t="shared" si="21"/>
        <v>1.0008695322209356</v>
      </c>
      <c r="BB16">
        <f t="shared" si="22"/>
        <v>0.15289236227103781</v>
      </c>
      <c r="BC16">
        <f t="shared" si="23"/>
        <v>3.5075913493613928E-2</v>
      </c>
    </row>
    <row r="17" spans="2:55" x14ac:dyDescent="0.25">
      <c r="B17">
        <v>5.0541439122753218E-7</v>
      </c>
      <c r="C17">
        <v>6.0780621424783021E-7</v>
      </c>
      <c r="D17">
        <v>6.4193736761808395E-5</v>
      </c>
      <c r="E17">
        <v>3.6191931940265931E-7</v>
      </c>
      <c r="F17">
        <v>2.8114754240959883E-4</v>
      </c>
      <c r="G17">
        <v>3.0809023883193731E-6</v>
      </c>
      <c r="H17">
        <v>1.3072858564555645E-6</v>
      </c>
      <c r="I17">
        <v>6.445770850405097E-7</v>
      </c>
      <c r="J17">
        <v>4.9922575271921232E-5</v>
      </c>
      <c r="M17">
        <v>5.0809558160835877E-7</v>
      </c>
      <c r="N17">
        <v>5.5489977057732176E-7</v>
      </c>
      <c r="O17">
        <v>1.7604432969164918E-6</v>
      </c>
      <c r="P17">
        <v>8.0967292888090014E-6</v>
      </c>
      <c r="Q17">
        <v>2.115717506967485E-6</v>
      </c>
      <c r="R17">
        <v>6.2165781855583191E-7</v>
      </c>
      <c r="S17">
        <v>5.2061386668356135E-7</v>
      </c>
      <c r="T17">
        <v>1.7861317610368133E-4</v>
      </c>
      <c r="U17">
        <v>8.200877346098423E-7</v>
      </c>
      <c r="V17">
        <v>1.366230208077468E-6</v>
      </c>
      <c r="AB17">
        <f>B19/4.80717005757469E-07</f>
        <v>0.650820995917754</v>
      </c>
      <c r="AC17">
        <f t="shared" si="40"/>
        <v>1.0646119650961192</v>
      </c>
      <c r="AD17">
        <f t="shared" si="41"/>
        <v>1.0557097437178928</v>
      </c>
      <c r="AE17">
        <f t="shared" si="34"/>
        <v>0.99604146990555187</v>
      </c>
      <c r="AG17">
        <f t="shared" si="35"/>
        <v>1.0657644263720916</v>
      </c>
      <c r="AH17">
        <f t="shared" si="36"/>
        <v>0.88153658028325665</v>
      </c>
      <c r="AI17">
        <f t="shared" si="37"/>
        <v>0.7815867461538657</v>
      </c>
      <c r="AJ17">
        <f t="shared" si="38"/>
        <v>1.2337088004158578</v>
      </c>
      <c r="AM17">
        <f t="shared" si="24"/>
        <v>1.2757741950858752</v>
      </c>
      <c r="AN17">
        <f t="shared" si="39"/>
        <v>1.1680097242323142</v>
      </c>
      <c r="AO17">
        <f t="shared" si="26"/>
        <v>1.0904325495146552</v>
      </c>
      <c r="AP17">
        <f t="shared" si="27"/>
        <v>0.92379749451996263</v>
      </c>
      <c r="AQ17">
        <f t="shared" si="28"/>
        <v>0.81594244836469865</v>
      </c>
      <c r="AR17">
        <f t="shared" si="29"/>
        <v>0.74834398839252292</v>
      </c>
      <c r="AS17">
        <f t="shared" si="30"/>
        <v>0.93522991322962656</v>
      </c>
      <c r="AT17">
        <f t="shared" si="31"/>
        <v>1.0017749808510346</v>
      </c>
      <c r="AU17">
        <f t="shared" si="32"/>
        <v>0.9200869495335523</v>
      </c>
      <c r="AV17">
        <f t="shared" si="42"/>
        <v>0.97443279920881287</v>
      </c>
      <c r="BA17">
        <f t="shared" si="21"/>
        <v>0.97686698726641374</v>
      </c>
      <c r="BB17">
        <f t="shared" si="22"/>
        <v>0.16573893972588272</v>
      </c>
      <c r="BC17">
        <f t="shared" si="23"/>
        <v>3.802312048814218E-2</v>
      </c>
    </row>
    <row r="18" spans="2:55" x14ac:dyDescent="0.25">
      <c r="B18">
        <v>1.4347733667818829E-7</v>
      </c>
      <c r="C18">
        <v>5.6809881243680138E-7</v>
      </c>
      <c r="D18">
        <v>8.9121276687365025E-5</v>
      </c>
      <c r="E18">
        <v>3.6692381399916485E-7</v>
      </c>
      <c r="F18">
        <v>2.1909209317527711E-4</v>
      </c>
      <c r="G18">
        <v>3.1053423299454153E-6</v>
      </c>
      <c r="H18">
        <v>1.4171246220939793E-6</v>
      </c>
      <c r="I18">
        <v>6.3652259996160865E-7</v>
      </c>
      <c r="J18">
        <v>4.1577171941753477E-5</v>
      </c>
      <c r="M18">
        <v>3.5746052162721753E-7</v>
      </c>
      <c r="N18">
        <v>6.0738784668501467E-7</v>
      </c>
      <c r="O18">
        <v>1.496062395744957E-6</v>
      </c>
      <c r="P18">
        <v>8.5075880633667111E-6</v>
      </c>
      <c r="Q18">
        <v>2.5526205718051642E-6</v>
      </c>
      <c r="R18">
        <v>6.445770850405097E-7</v>
      </c>
      <c r="S18">
        <v>6.858526830910705E-7</v>
      </c>
      <c r="T18">
        <v>1.7586223839316517E-4</v>
      </c>
      <c r="U18">
        <v>1.0292428669345099E-6</v>
      </c>
      <c r="V18">
        <v>1.1648357940430287E-6</v>
      </c>
      <c r="AB18">
        <f>B20/4.80717005757469E-07</f>
        <v>1.0776043078857973</v>
      </c>
      <c r="AC18">
        <f t="shared" si="40"/>
        <v>0.99506187811121727</v>
      </c>
      <c r="AD18">
        <f t="shared" si="41"/>
        <v>1.4656601238301097</v>
      </c>
      <c r="AE18">
        <f t="shared" si="34"/>
        <v>1.0098143852676411</v>
      </c>
      <c r="AG18">
        <f t="shared" si="35"/>
        <v>1.0742188391007774</v>
      </c>
      <c r="AH18">
        <f t="shared" si="36"/>
        <v>0.95560369373459342</v>
      </c>
      <c r="AI18">
        <f t="shared" si="37"/>
        <v>0.77182022027066965</v>
      </c>
      <c r="AJ18">
        <f t="shared" si="38"/>
        <v>1.0274734955388956</v>
      </c>
      <c r="AM18">
        <f t="shared" si="24"/>
        <v>0.89754551261864024</v>
      </c>
      <c r="AN18">
        <f t="shared" si="39"/>
        <v>1.3697053435181252</v>
      </c>
      <c r="AO18">
        <f t="shared" si="26"/>
        <v>0.92667292112309441</v>
      </c>
      <c r="AP18">
        <f t="shared" si="27"/>
        <v>0.97067448558628799</v>
      </c>
      <c r="AQ18">
        <f t="shared" si="28"/>
        <v>0.98443741768253556</v>
      </c>
      <c r="AR18">
        <f t="shared" si="29"/>
        <v>0.77593391773985965</v>
      </c>
      <c r="AS18">
        <f t="shared" si="30"/>
        <v>1.2320646574046046</v>
      </c>
      <c r="AT18">
        <f t="shared" si="31"/>
        <v>0.9863459927304995</v>
      </c>
      <c r="AU18">
        <f t="shared" si="32"/>
        <v>1.1547458763268472</v>
      </c>
      <c r="AV18">
        <f t="shared" si="42"/>
        <v>0.97325655675754941</v>
      </c>
      <c r="BA18">
        <f t="shared" si="21"/>
        <v>1.0360355347348746</v>
      </c>
      <c r="BB18">
        <f t="shared" si="22"/>
        <v>0.17863440014016702</v>
      </c>
      <c r="BC18">
        <f t="shared" si="23"/>
        <v>4.0981542002683995E-2</v>
      </c>
    </row>
    <row r="19" spans="2:55" x14ac:dyDescent="0.25">
      <c r="B19">
        <v>3.1286072044167668E-7</v>
      </c>
      <c r="C19">
        <v>5.6813587434589863E-7</v>
      </c>
      <c r="D19">
        <v>9.024554310599342E-5</v>
      </c>
      <c r="E19">
        <v>4.8557240006630309E-7</v>
      </c>
      <c r="F19">
        <v>2.3222541494760662E-4</v>
      </c>
      <c r="G19">
        <v>3.0127848731353879E-6</v>
      </c>
      <c r="H19">
        <v>1.5290456758521032E-6</v>
      </c>
      <c r="I19">
        <v>8.3684426499530673E-7</v>
      </c>
      <c r="J19">
        <v>4.8265523219015449E-5</v>
      </c>
      <c r="M19">
        <v>3.3182345759996679E-7</v>
      </c>
      <c r="N19">
        <v>7.1227350417757407E-7</v>
      </c>
      <c r="O19">
        <v>1.6664234863128513E-6</v>
      </c>
      <c r="P19">
        <v>8.6002983152866364E-6</v>
      </c>
      <c r="Q19">
        <v>2.7328060241416097E-6</v>
      </c>
      <c r="R19">
        <v>6.3652259996160865E-7</v>
      </c>
      <c r="S19">
        <v>5.4812517191749066E-7</v>
      </c>
      <c r="T19">
        <v>1.5742235700599849E-4</v>
      </c>
      <c r="U19">
        <v>8.243914635386318E-7</v>
      </c>
      <c r="V19">
        <v>1.1634297152340878E-6</v>
      </c>
      <c r="AB19">
        <f>B21/4.80717005757469E-07</f>
        <v>0.8568397052193002</v>
      </c>
      <c r="AC19">
        <f t="shared" si="40"/>
        <v>0.99512679444630781</v>
      </c>
      <c r="AD19">
        <f t="shared" si="41"/>
        <v>1.4841494511781159</v>
      </c>
      <c r="AE19">
        <f t="shared" si="34"/>
        <v>1.3363482444260295</v>
      </c>
      <c r="AG19">
        <f t="shared" si="35"/>
        <v>1.0422008026846972</v>
      </c>
      <c r="AH19">
        <f t="shared" si="36"/>
        <v>1.0310749477869687</v>
      </c>
      <c r="AI19">
        <f t="shared" si="37"/>
        <v>1.0147217474758647</v>
      </c>
      <c r="AJ19">
        <f t="shared" si="38"/>
        <v>1.1927589958578615</v>
      </c>
      <c r="AK19">
        <f t="shared" ref="AK19:AK41" si="43">K20/1.37690699375526E-06</f>
        <v>1.0527336141596126</v>
      </c>
      <c r="AM19">
        <f t="shared" si="24"/>
        <v>0.83317355996320153</v>
      </c>
      <c r="AN19">
        <f t="shared" ref="AN19:AN33" si="44">N21/5.20019511895953E-07</f>
        <v>0.96919289746269199</v>
      </c>
      <c r="AO19">
        <f t="shared" si="26"/>
        <v>1.0321959326574206</v>
      </c>
      <c r="AP19">
        <f t="shared" si="27"/>
        <v>0.98125227513376834</v>
      </c>
      <c r="AQ19">
        <f t="shared" si="28"/>
        <v>1.0539272993207649</v>
      </c>
      <c r="AR19">
        <f t="shared" si="29"/>
        <v>0.76623802828350995</v>
      </c>
      <c r="AS19">
        <f t="shared" si="30"/>
        <v>0.98465117772775468</v>
      </c>
      <c r="AT19">
        <f t="shared" si="31"/>
        <v>0.8829235452577483</v>
      </c>
      <c r="AU19">
        <f t="shared" si="32"/>
        <v>0.9249154631847083</v>
      </c>
      <c r="AV19">
        <f t="shared" si="42"/>
        <v>0.97790332310366279</v>
      </c>
      <c r="BA19">
        <f t="shared" si="21"/>
        <v>1.0217014634384205</v>
      </c>
      <c r="BB19">
        <f t="shared" si="22"/>
        <v>0.16829057688514684</v>
      </c>
      <c r="BC19">
        <f t="shared" si="23"/>
        <v>3.8608506199606159E-2</v>
      </c>
    </row>
    <row r="20" spans="2:55" x14ac:dyDescent="0.25">
      <c r="B20">
        <v>5.1802271627821028E-7</v>
      </c>
      <c r="C20">
        <v>5.2695213526021689E-7</v>
      </c>
      <c r="D20">
        <v>6.3361221691593528E-5</v>
      </c>
      <c r="E20">
        <v>4.2193005356239155E-7</v>
      </c>
      <c r="F20">
        <v>2.6874567265622318E-4</v>
      </c>
      <c r="G20">
        <v>2.3464490368496627E-6</v>
      </c>
      <c r="H20">
        <v>1.4777278920519166E-6</v>
      </c>
      <c r="I20">
        <v>7.9820165410637856E-7</v>
      </c>
      <c r="J20">
        <v>4.2812003812287003E-5</v>
      </c>
      <c r="K20">
        <v>1.4495162758976221E-6</v>
      </c>
      <c r="M20">
        <v>5.6522185332141817E-7</v>
      </c>
      <c r="O20">
        <v>1.6420672181993723E-6</v>
      </c>
      <c r="P20">
        <v>8.5619903984479606E-6</v>
      </c>
      <c r="Q20">
        <v>2.5007720978464931E-6</v>
      </c>
      <c r="R20">
        <v>8.3684426499530673E-7</v>
      </c>
      <c r="S20">
        <v>5.2008545026183128E-7</v>
      </c>
      <c r="T20">
        <v>1.620258844923228E-4</v>
      </c>
      <c r="U20">
        <v>8.9987406681757399E-7</v>
      </c>
      <c r="V20">
        <v>1.1689844541251659E-6</v>
      </c>
      <c r="AB20">
        <f>B23/4.80717005757469E-07</f>
        <v>0.79215188894510957</v>
      </c>
      <c r="AC20">
        <f t="shared" si="40"/>
        <v>0.92299080707034453</v>
      </c>
      <c r="AD20">
        <f t="shared" si="41"/>
        <v>1.0420184660987231</v>
      </c>
      <c r="AE20">
        <f t="shared" si="34"/>
        <v>1.1611975603878877</v>
      </c>
      <c r="AG20">
        <f t="shared" si="35"/>
        <v>0.81169787178281516</v>
      </c>
      <c r="AH20">
        <f t="shared" si="36"/>
        <v>0.99647004219915281</v>
      </c>
      <c r="AI20">
        <f t="shared" si="37"/>
        <v>0.96786536177970062</v>
      </c>
      <c r="AJ20">
        <f t="shared" si="38"/>
        <v>1.0579892078677031</v>
      </c>
      <c r="AK20">
        <f t="shared" si="43"/>
        <v>0.86152734423314226</v>
      </c>
      <c r="AM20">
        <f t="shared" si="24"/>
        <v>1.4192122133467022</v>
      </c>
      <c r="AN20">
        <f t="shared" si="44"/>
        <v>1.2479268234028686</v>
      </c>
      <c r="AO20">
        <f t="shared" si="26"/>
        <v>1.0171094668893026</v>
      </c>
      <c r="AP20">
        <f t="shared" si="27"/>
        <v>0.97688152784390148</v>
      </c>
      <c r="AQ20">
        <f t="shared" si="28"/>
        <v>0.96444166179996083</v>
      </c>
      <c r="AR20">
        <f t="shared" si="29"/>
        <v>1.0073827694869619</v>
      </c>
      <c r="AS20">
        <f t="shared" si="30"/>
        <v>0.93428066681905397</v>
      </c>
      <c r="AT20">
        <f t="shared" si="31"/>
        <v>0.90874302151398345</v>
      </c>
      <c r="AU20">
        <f t="shared" si="32"/>
        <v>1.009602204935351</v>
      </c>
      <c r="AV20">
        <f t="shared" si="42"/>
        <v>0.9733992122941677</v>
      </c>
      <c r="BA20">
        <f t="shared" si="21"/>
        <v>1.0038362167735175</v>
      </c>
      <c r="BB20">
        <f t="shared" si="22"/>
        <v>0.14690159482483658</v>
      </c>
      <c r="BC20">
        <f t="shared" si="23"/>
        <v>3.3701537183495799E-2</v>
      </c>
    </row>
    <row r="21" spans="2:55" x14ac:dyDescent="0.25">
      <c r="B21">
        <v>4.1189741750713438E-7</v>
      </c>
      <c r="C21">
        <v>5.7862143876263872E-7</v>
      </c>
      <c r="D21">
        <v>6.3834217144176364E-5</v>
      </c>
      <c r="E21">
        <v>4.4001262722304091E-7</v>
      </c>
      <c r="F21">
        <v>2.0462265820242465E-4</v>
      </c>
      <c r="G21">
        <v>2.6773559511639178E-6</v>
      </c>
      <c r="H21">
        <v>1.3053431757725775E-6</v>
      </c>
      <c r="I21">
        <v>8.250935934484005E-7</v>
      </c>
      <c r="J21">
        <v>3.4032273106276989E-5</v>
      </c>
      <c r="K21">
        <v>1.186243025586009E-6</v>
      </c>
      <c r="M21">
        <v>3.2306161301676184E-7</v>
      </c>
      <c r="N21">
        <v>5.039992174715735E-7</v>
      </c>
      <c r="O21">
        <v>1.6646445146761835E-6</v>
      </c>
      <c r="P21">
        <v>7.9500023275613785E-6</v>
      </c>
      <c r="Q21">
        <v>2.4438977561658248E-6</v>
      </c>
      <c r="R21">
        <v>7.9820165410637856E-7</v>
      </c>
      <c r="S21">
        <v>6.3917741499608383E-7</v>
      </c>
      <c r="T21">
        <v>1.7157715046778321E-4</v>
      </c>
      <c r="U21">
        <v>1.022141077555716E-6</v>
      </c>
      <c r="V21">
        <v>1.1636002454906702E-6</v>
      </c>
      <c r="AB21">
        <f>B24/4.80717005757469E-07</f>
        <v>0.93008861560131773</v>
      </c>
      <c r="AC21">
        <f t="shared" si="40"/>
        <v>1.0134929399005166</v>
      </c>
      <c r="AD21">
        <f t="shared" si="41"/>
        <v>1.049797198623343</v>
      </c>
      <c r="AE21">
        <f t="shared" si="34"/>
        <v>1.2109627767857174</v>
      </c>
      <c r="AG21">
        <f t="shared" si="35"/>
        <v>0.92616719708626016</v>
      </c>
      <c r="AH21">
        <f t="shared" si="36"/>
        <v>0.88022658057859693</v>
      </c>
      <c r="AI21">
        <f t="shared" si="37"/>
        <v>1.0004733831566583</v>
      </c>
      <c r="AJ21">
        <f t="shared" si="38"/>
        <v>0.84102061243192039</v>
      </c>
      <c r="AK21">
        <f t="shared" si="43"/>
        <v>1.0410540414726521</v>
      </c>
      <c r="AM21">
        <f t="shared" si="24"/>
        <v>0.81117349614603185</v>
      </c>
      <c r="AN21">
        <f t="shared" si="44"/>
        <v>1.3544334016886228</v>
      </c>
      <c r="AO21">
        <f t="shared" si="26"/>
        <v>1.0310940235072175</v>
      </c>
      <c r="AP21">
        <f t="shared" si="27"/>
        <v>0.90705666074076885</v>
      </c>
      <c r="AQ21">
        <f t="shared" si="28"/>
        <v>0.94250764204201587</v>
      </c>
      <c r="AR21">
        <f t="shared" si="29"/>
        <v>0.96086527273657929</v>
      </c>
      <c r="AS21">
        <f t="shared" si="30"/>
        <v>1.1482172808287199</v>
      </c>
      <c r="AT21">
        <f t="shared" si="31"/>
        <v>0.96231252572634818</v>
      </c>
      <c r="AU21">
        <f t="shared" si="32"/>
        <v>1.1467781145252725</v>
      </c>
      <c r="AV21">
        <f t="shared" si="42"/>
        <v>0.87293623801562681</v>
      </c>
      <c r="BA21">
        <f t="shared" si="21"/>
        <v>1.0016135790312728</v>
      </c>
      <c r="BB21">
        <f t="shared" si="22"/>
        <v>0.13653666847863194</v>
      </c>
      <c r="BC21">
        <f t="shared" si="23"/>
        <v>3.1323659999266944E-2</v>
      </c>
    </row>
    <row r="22" spans="2:55" x14ac:dyDescent="0.25">
      <c r="B22">
        <v>1.921371222124435E-7</v>
      </c>
      <c r="C22">
        <v>5.7917350204661489E-7</v>
      </c>
      <c r="D22">
        <v>6.2713617808185518E-5</v>
      </c>
      <c r="E22">
        <v>3.1327908800449222E-7</v>
      </c>
      <c r="F22">
        <v>3.0091759981587529E-4</v>
      </c>
      <c r="G22">
        <v>2.545311872381717E-6</v>
      </c>
      <c r="H22">
        <v>1.26950180856511E-6</v>
      </c>
      <c r="I22">
        <v>6.3591869547963142E-7</v>
      </c>
      <c r="J22">
        <v>3.966848089476116E-5</v>
      </c>
      <c r="K22">
        <v>1.4334345905808732E-6</v>
      </c>
      <c r="N22">
        <v>6.4894629758782685E-7</v>
      </c>
      <c r="O22">
        <v>1.7486190699855797E-6</v>
      </c>
      <c r="P22">
        <v>7.7853328548371792E-6</v>
      </c>
      <c r="Q22">
        <v>2.3317879822570831E-6</v>
      </c>
      <c r="R22">
        <v>8.250935934484005E-7</v>
      </c>
      <c r="S22">
        <v>4.8383662942796946E-7</v>
      </c>
      <c r="T22">
        <v>1.5730322047602385E-4</v>
      </c>
      <c r="U22">
        <v>8.8084323124348884E-7</v>
      </c>
      <c r="V22">
        <v>1.0435069270897657E-6</v>
      </c>
      <c r="AB22">
        <f>B25/4.80717005757469E-07</f>
        <v>0.89322057126856691</v>
      </c>
      <c r="AC22">
        <f t="shared" si="40"/>
        <v>1.0144599145115587</v>
      </c>
      <c r="AD22">
        <f t="shared" si="41"/>
        <v>1.0313681789481217</v>
      </c>
      <c r="AE22">
        <f t="shared" si="34"/>
        <v>0.86217824409506327</v>
      </c>
      <c r="AG22">
        <f t="shared" si="35"/>
        <v>0.88048970908382118</v>
      </c>
      <c r="AH22">
        <f t="shared" si="36"/>
        <v>0.85605782198251446</v>
      </c>
      <c r="AI22">
        <f t="shared" si="37"/>
        <v>0.77108795139234521</v>
      </c>
      <c r="AJ22">
        <f t="shared" si="38"/>
        <v>0.9803050766597956</v>
      </c>
      <c r="AK22">
        <f t="shared" si="43"/>
        <v>1.0516978959165884</v>
      </c>
      <c r="AM22">
        <f t="shared" ref="AM22:AM30" si="45">M23/3.98264507595059E-07</f>
        <v>1.3736055415426078</v>
      </c>
      <c r="AN22">
        <f t="shared" si="44"/>
        <v>0.80200780911821645</v>
      </c>
      <c r="AO22">
        <f t="shared" si="26"/>
        <v>1.0831085295130465</v>
      </c>
      <c r="AP22">
        <f t="shared" si="27"/>
        <v>0.88826867353008176</v>
      </c>
      <c r="AQ22">
        <f t="shared" si="28"/>
        <v>0.89927166034433381</v>
      </c>
      <c r="AR22">
        <f t="shared" si="29"/>
        <v>0.9932374565041211</v>
      </c>
      <c r="AS22">
        <f t="shared" si="30"/>
        <v>0.86916334334266154</v>
      </c>
      <c r="AT22">
        <f t="shared" si="31"/>
        <v>0.88225535269974398</v>
      </c>
      <c r="AU22">
        <f t="shared" si="32"/>
        <v>0.98825080226041029</v>
      </c>
      <c r="AV22">
        <f t="shared" si="42"/>
        <v>1.2420481188537449</v>
      </c>
      <c r="BA22">
        <f t="shared" si="21"/>
        <v>0.96642540271407062</v>
      </c>
      <c r="BB22">
        <f t="shared" si="22"/>
        <v>0.14883015843871925</v>
      </c>
      <c r="BC22">
        <f t="shared" si="23"/>
        <v>3.4143980020290753E-2</v>
      </c>
    </row>
    <row r="23" spans="2:55" x14ac:dyDescent="0.25">
      <c r="B23">
        <v>3.8080088415881619E-7</v>
      </c>
      <c r="C23">
        <v>5.6199041864601895E-7</v>
      </c>
      <c r="D23">
        <v>8.9444954937789589E-5</v>
      </c>
      <c r="E23">
        <v>3.0347018764587119E-7</v>
      </c>
      <c r="F23">
        <v>2.4409921024926007E-4</v>
      </c>
      <c r="G23">
        <v>2.9918955988250673E-6</v>
      </c>
      <c r="H23">
        <v>1.2234322639415041E-6</v>
      </c>
      <c r="I23">
        <v>1.0168005246669054E-6</v>
      </c>
      <c r="J23">
        <v>4.8448611778439954E-5</v>
      </c>
      <c r="K23">
        <v>1.4480901882052422E-6</v>
      </c>
      <c r="M23">
        <v>5.4705833463231102E-7</v>
      </c>
      <c r="N23">
        <v>7.0433179644169286E-7</v>
      </c>
      <c r="O23">
        <v>1.6770263755461201E-6</v>
      </c>
      <c r="P23">
        <v>7.8318407759070396E-6</v>
      </c>
      <c r="Q23">
        <v>1.8883656593970954E-6</v>
      </c>
      <c r="R23">
        <v>6.3591869547963142E-7</v>
      </c>
      <c r="S23">
        <v>6.1744776758132502E-7</v>
      </c>
      <c r="T23">
        <v>1.7015630146488547E-4</v>
      </c>
      <c r="U23">
        <v>8.5228839452611282E-7</v>
      </c>
      <c r="V23">
        <v>1.4847428246866912E-6</v>
      </c>
      <c r="AB23">
        <f>B26/4.80717005757469E-07</f>
        <v>0.66254827587960274</v>
      </c>
      <c r="AC23">
        <f t="shared" si="40"/>
        <v>0.9843626306130101</v>
      </c>
      <c r="AD23">
        <f t="shared" si="41"/>
        <v>1.4709832332180348</v>
      </c>
      <c r="AE23">
        <f t="shared" si="34"/>
        <v>0.8351830796824995</v>
      </c>
      <c r="AG23">
        <f t="shared" si="35"/>
        <v>1.0349746583131409</v>
      </c>
      <c r="AH23">
        <f t="shared" si="36"/>
        <v>0.82499193947322802</v>
      </c>
      <c r="AI23">
        <f t="shared" si="37"/>
        <v>1.2329290506999708</v>
      </c>
      <c r="AJ23">
        <f t="shared" si="38"/>
        <v>1.1972835614634447</v>
      </c>
      <c r="AK23">
        <f t="shared" si="43"/>
        <v>1.0479605911850636</v>
      </c>
      <c r="AM23">
        <f t="shared" si="45"/>
        <v>0.88367693729110197</v>
      </c>
      <c r="AN23">
        <f t="shared" si="44"/>
        <v>1.1845334860760706</v>
      </c>
      <c r="AO23">
        <f t="shared" si="26"/>
        <v>1.0387634463962077</v>
      </c>
      <c r="AP23">
        <f t="shared" si="27"/>
        <v>0.89357500148389546</v>
      </c>
      <c r="AQ23">
        <f t="shared" si="28"/>
        <v>0.72826248989391384</v>
      </c>
      <c r="AR23">
        <f t="shared" si="29"/>
        <v>0.76551105554197696</v>
      </c>
      <c r="AS23">
        <f t="shared" si="30"/>
        <v>1.1091821771430022</v>
      </c>
      <c r="AT23">
        <f t="shared" si="31"/>
        <v>0.95434351126884887</v>
      </c>
      <c r="AU23">
        <f t="shared" si="32"/>
        <v>0.95621406826118938</v>
      </c>
      <c r="AV23">
        <f t="shared" si="42"/>
        <v>1.0377836503250306</v>
      </c>
      <c r="BA23">
        <f t="shared" si="21"/>
        <v>0.99174014969522295</v>
      </c>
      <c r="BB23">
        <f t="shared" si="22"/>
        <v>0.19660008951567742</v>
      </c>
      <c r="BC23">
        <f t="shared" si="23"/>
        <v>4.5103153815257264E-2</v>
      </c>
    </row>
    <row r="24" spans="2:55" x14ac:dyDescent="0.25">
      <c r="B24">
        <v>4.4710941438097507E-7</v>
      </c>
      <c r="C24">
        <v>4.8140464059542865E-7</v>
      </c>
      <c r="D24">
        <v>7.4812880484387279E-5</v>
      </c>
      <c r="E24">
        <v>2.6921406970359385E-7</v>
      </c>
      <c r="F24">
        <v>1.9880353647749871E-4</v>
      </c>
      <c r="G24">
        <v>3.1228373700287193E-6</v>
      </c>
      <c r="H24">
        <v>1.2206401152070612E-6</v>
      </c>
      <c r="I24">
        <v>1.0025505616795272E-6</v>
      </c>
      <c r="J24">
        <v>4.4221640564501286E-5</v>
      </c>
      <c r="K24">
        <v>1.4429442671826109E-6</v>
      </c>
      <c r="M24">
        <v>3.5193716030335054E-7</v>
      </c>
      <c r="N24">
        <v>4.1705970943439752E-7</v>
      </c>
      <c r="O24">
        <v>1.5813620848348364E-6</v>
      </c>
      <c r="P24">
        <v>8.3625636762008071E-6</v>
      </c>
      <c r="Q24">
        <v>2.1850028133485466E-6</v>
      </c>
      <c r="R24">
        <v>1.2040836736559868E-6</v>
      </c>
      <c r="S24">
        <v>5.3898838814347982E-7</v>
      </c>
      <c r="T24">
        <v>1.6551814042031765E-4</v>
      </c>
      <c r="U24">
        <v>8.5653118730988353E-7</v>
      </c>
      <c r="V24">
        <v>1.2405653251335025E-6</v>
      </c>
      <c r="AB24">
        <f>B27/4.80717005757469E-07</f>
        <v>1.1191289252291314</v>
      </c>
      <c r="AC24">
        <f t="shared" si="40"/>
        <v>0.84321141906212405</v>
      </c>
      <c r="AD24">
        <f t="shared" si="41"/>
        <v>1.2303487982952075</v>
      </c>
      <c r="AE24">
        <f t="shared" si="34"/>
        <v>0.74090650410538161</v>
      </c>
      <c r="AG24">
        <f t="shared" si="35"/>
        <v>1.0802708293973315</v>
      </c>
      <c r="AH24">
        <f t="shared" si="36"/>
        <v>0.82310912154565063</v>
      </c>
      <c r="AI24">
        <f t="shared" si="37"/>
        <v>1.2156501519264937</v>
      </c>
      <c r="AJ24">
        <f t="shared" si="38"/>
        <v>1.0928247758872585</v>
      </c>
      <c r="AK24">
        <f t="shared" si="43"/>
        <v>1.0517507386840896</v>
      </c>
      <c r="AM24">
        <f t="shared" si="45"/>
        <v>1.1061838757134117</v>
      </c>
      <c r="AN24">
        <f t="shared" si="44"/>
        <v>0.79569755188953517</v>
      </c>
      <c r="AO24">
        <f t="shared" si="26"/>
        <v>0.97950822550921279</v>
      </c>
      <c r="AP24">
        <f t="shared" si="27"/>
        <v>0.95412790724219942</v>
      </c>
      <c r="AQ24">
        <f t="shared" si="28"/>
        <v>0.84266285046851819</v>
      </c>
      <c r="AR24">
        <f t="shared" si="29"/>
        <v>1.4494610247085891</v>
      </c>
      <c r="AS24">
        <f t="shared" si="30"/>
        <v>0.96823787404339501</v>
      </c>
      <c r="AT24">
        <f t="shared" si="31"/>
        <v>0.92832978824480494</v>
      </c>
      <c r="AU24">
        <f t="shared" si="32"/>
        <v>0.96097421538347227</v>
      </c>
      <c r="AV24">
        <f t="shared" si="42"/>
        <v>1.1060148424526512</v>
      </c>
      <c r="BA24">
        <f t="shared" si="21"/>
        <v>1.0151789168309717</v>
      </c>
      <c r="BB24">
        <f t="shared" si="22"/>
        <v>0.17501374580513623</v>
      </c>
      <c r="BC24">
        <f t="shared" si="23"/>
        <v>4.0150906931321277E-2</v>
      </c>
    </row>
    <row r="25" spans="2:55" x14ac:dyDescent="0.25">
      <c r="B25">
        <v>4.2938631850120146E-7</v>
      </c>
      <c r="C25">
        <v>6.2489107222063467E-7</v>
      </c>
      <c r="D25">
        <v>8.3748724136967212E-5</v>
      </c>
      <c r="E25">
        <v>3.3290598366875201E-7</v>
      </c>
      <c r="F25">
        <v>2.1547815413214266E-4</v>
      </c>
      <c r="G25">
        <v>2.6845664251595736E-6</v>
      </c>
      <c r="H25">
        <v>1.4647171155957039E-6</v>
      </c>
      <c r="I25">
        <v>1.051572326105088E-6</v>
      </c>
      <c r="J25">
        <v>4.1573817725293338E-5</v>
      </c>
      <c r="K25">
        <v>1.448162947781384E-6</v>
      </c>
      <c r="M25">
        <v>4.405537765705958E-7</v>
      </c>
      <c r="N25">
        <v>6.1598052525368985E-7</v>
      </c>
      <c r="O25">
        <v>1.7788606783142313E-6</v>
      </c>
      <c r="P25">
        <v>8.6323561845347285E-6</v>
      </c>
      <c r="Q25">
        <v>2.5415611162316054E-6</v>
      </c>
      <c r="R25">
        <v>1.0168005246669054E-6</v>
      </c>
      <c r="S25">
        <v>6.0672937252093107E-7</v>
      </c>
      <c r="T25">
        <v>1.5921283920761198E-4</v>
      </c>
      <c r="U25">
        <v>9.3398631406671484E-7</v>
      </c>
      <c r="V25">
        <v>1.3221288099884987E-6</v>
      </c>
      <c r="AB25">
        <f t="shared" ref="AB25:AB36" si="46">B29/4.80717005757469E-07</f>
        <v>0.93989272381496625</v>
      </c>
      <c r="AC25">
        <f t="shared" si="40"/>
        <v>1.0945372007936915</v>
      </c>
      <c r="AD25">
        <f t="shared" si="41"/>
        <v>1.3773048361929858</v>
      </c>
      <c r="AE25">
        <f t="shared" si="34"/>
        <v>0.91619360320708254</v>
      </c>
      <c r="AG25">
        <f t="shared" si="35"/>
        <v>0.92866148795084114</v>
      </c>
      <c r="AH25">
        <f t="shared" si="36"/>
        <v>0.98769653996366114</v>
      </c>
      <c r="AI25">
        <f t="shared" si="37"/>
        <v>1.2750918575615728</v>
      </c>
      <c r="AJ25">
        <f t="shared" si="38"/>
        <v>1.0273906046555059</v>
      </c>
      <c r="AK25">
        <f t="shared" si="43"/>
        <v>0.92243391805506625</v>
      </c>
      <c r="AM25">
        <f t="shared" si="45"/>
        <v>0.78263364431729665</v>
      </c>
      <c r="AN25">
        <f t="shared" si="44"/>
        <v>1.0736147122737822</v>
      </c>
      <c r="AO25">
        <f t="shared" si="26"/>
        <v>1.1018404217182627</v>
      </c>
      <c r="AP25">
        <f t="shared" si="27"/>
        <v>0.98490992234348407</v>
      </c>
      <c r="AQ25">
        <f t="shared" si="28"/>
        <v>0.98017225504690353</v>
      </c>
      <c r="AR25">
        <f t="shared" si="29"/>
        <v>1.2240118877560662</v>
      </c>
      <c r="AS25">
        <f t="shared" si="30"/>
        <v>1.0899276694862057</v>
      </c>
      <c r="AT25">
        <f t="shared" si="31"/>
        <v>0.89296569507201673</v>
      </c>
      <c r="AU25">
        <f t="shared" si="32"/>
        <v>1.047874004632646</v>
      </c>
      <c r="AV25">
        <f t="shared" si="42"/>
        <v>0.90240164400044498</v>
      </c>
      <c r="BA25">
        <f t="shared" si="21"/>
        <v>1.0289239278338151</v>
      </c>
      <c r="BB25">
        <f t="shared" si="22"/>
        <v>0.14509034814190105</v>
      </c>
      <c r="BC25">
        <f t="shared" si="23"/>
        <v>3.3286008696509523E-2</v>
      </c>
    </row>
    <row r="26" spans="2:55" x14ac:dyDescent="0.25">
      <c r="B26">
        <v>3.1849822335061617E-7</v>
      </c>
      <c r="C26">
        <v>5.5496911954833195E-7</v>
      </c>
      <c r="D26">
        <v>1.0356148413848132E-4</v>
      </c>
      <c r="E26">
        <v>3.8123926060507074E-7</v>
      </c>
      <c r="F26">
        <v>3.1336085521616042E-4</v>
      </c>
      <c r="G26">
        <v>2.6350535335950553E-6</v>
      </c>
      <c r="H26">
        <v>1.3345215847948566E-6</v>
      </c>
      <c r="I26">
        <v>7.4812851380556822E-7</v>
      </c>
      <c r="J26">
        <v>4.1171959310304374E-5</v>
      </c>
      <c r="K26">
        <v>1.2701057130470872E-6</v>
      </c>
      <c r="M26">
        <v>3.1169520298135467E-7</v>
      </c>
      <c r="N26">
        <v>4.1377825255040079E-7</v>
      </c>
      <c r="O26">
        <v>1.6048288671299815E-6</v>
      </c>
      <c r="P26">
        <v>8.3830236690118909E-6</v>
      </c>
      <c r="Q26">
        <v>2.7426685846876353E-6</v>
      </c>
      <c r="R26">
        <v>1.0025505616795272E-6</v>
      </c>
      <c r="S26">
        <v>5.5680402510915883E-7</v>
      </c>
      <c r="T26">
        <v>1.7047874280251563E-4</v>
      </c>
      <c r="U26">
        <v>1.0340800145058893E-6</v>
      </c>
      <c r="V26">
        <v>1.0787298379000276E-6</v>
      </c>
      <c r="AB26">
        <f t="shared" si="46"/>
        <v>0.80165706834792116</v>
      </c>
      <c r="AC26">
        <f t="shared" si="40"/>
        <v>0.97206437032100812</v>
      </c>
      <c r="AD26">
        <f t="shared" si="41"/>
        <v>1.7031391751590066</v>
      </c>
      <c r="AE26">
        <f t="shared" si="34"/>
        <v>1.0492120568349805</v>
      </c>
      <c r="AG26">
        <f t="shared" si="35"/>
        <v>0.91153368842160398</v>
      </c>
      <c r="AH26">
        <f t="shared" si="36"/>
        <v>0.89990233456965241</v>
      </c>
      <c r="AI26">
        <f t="shared" si="37"/>
        <v>0.90714880249500818</v>
      </c>
      <c r="AJ26">
        <f t="shared" si="38"/>
        <v>1.0174597014440305</v>
      </c>
      <c r="AK26">
        <f t="shared" si="43"/>
        <v>0.99201991643906817</v>
      </c>
      <c r="AM26">
        <f t="shared" si="45"/>
        <v>0.76221272093137882</v>
      </c>
      <c r="AN26">
        <f t="shared" si="44"/>
        <v>1.0199018831955293</v>
      </c>
      <c r="AO26">
        <f t="shared" si="26"/>
        <v>0.99404373670222923</v>
      </c>
      <c r="AP26">
        <f t="shared" si="27"/>
        <v>0.95646229306919006</v>
      </c>
      <c r="AQ26">
        <f t="shared" si="28"/>
        <v>1.0577308703422117</v>
      </c>
      <c r="AR26">
        <f t="shared" si="29"/>
        <v>1.2068579586682062</v>
      </c>
      <c r="AS26">
        <f t="shared" si="30"/>
        <v>1.000241855650112</v>
      </c>
      <c r="AT26">
        <f t="shared" si="31"/>
        <v>0.95615196500040633</v>
      </c>
      <c r="AU26">
        <f t="shared" si="32"/>
        <v>1.1601728522046311</v>
      </c>
      <c r="AV26">
        <f t="shared" si="42"/>
        <v>0.96971280302056884</v>
      </c>
      <c r="BA26">
        <f t="shared" si="21"/>
        <v>1.0177697922535129</v>
      </c>
      <c r="BB26">
        <f t="shared" si="22"/>
        <v>0.19596928841668598</v>
      </c>
      <c r="BC26">
        <f t="shared" si="23"/>
        <v>4.4958438118205789E-2</v>
      </c>
    </row>
    <row r="27" spans="2:55" x14ac:dyDescent="0.25">
      <c r="B27">
        <v>5.3798430599272251E-7</v>
      </c>
      <c r="C27">
        <v>7.013404683675617E-7</v>
      </c>
      <c r="D27">
        <v>6.0736205341527238E-5</v>
      </c>
      <c r="E27">
        <v>2.5448207452427596E-7</v>
      </c>
      <c r="F27">
        <v>3.1293820939026773E-4</v>
      </c>
      <c r="G27">
        <v>2.3559332475997508E-6</v>
      </c>
      <c r="H27">
        <v>1.2467789929360151E-6</v>
      </c>
      <c r="I27">
        <v>9.8891177913174033E-7</v>
      </c>
      <c r="J27">
        <v>5.55661681573838E-5</v>
      </c>
      <c r="K27">
        <v>1.3659191608894616E-6</v>
      </c>
      <c r="M27">
        <v>3.035622739844257E-7</v>
      </c>
      <c r="N27">
        <v>5.5830059864092618E-7</v>
      </c>
      <c r="O27">
        <v>1.6217111351579661E-6</v>
      </c>
      <c r="P27">
        <v>8.0415193224325776E-6</v>
      </c>
      <c r="Q27">
        <v>2.2853455448057503E-6</v>
      </c>
      <c r="R27">
        <v>1.051572326105088E-6</v>
      </c>
      <c r="S27">
        <v>5.6737371778581291E-7</v>
      </c>
      <c r="T27">
        <v>1.6989307187031955E-4</v>
      </c>
      <c r="U27">
        <v>9.020914149004966E-7</v>
      </c>
      <c r="V27">
        <v>1.1591935162869049E-6</v>
      </c>
      <c r="AB27">
        <f t="shared" si="46"/>
        <v>0.71769023572925394</v>
      </c>
      <c r="AC27">
        <f t="shared" si="40"/>
        <v>1.2284432714368023</v>
      </c>
      <c r="AD27">
        <f t="shared" si="41"/>
        <v>0.99884828349248955</v>
      </c>
      <c r="AE27">
        <f t="shared" si="34"/>
        <v>0.7003624453984082</v>
      </c>
      <c r="AG27">
        <f t="shared" si="35"/>
        <v>0.81497870744576306</v>
      </c>
      <c r="AH27">
        <f t="shared" si="36"/>
        <v>0.84073524116733678</v>
      </c>
      <c r="AI27">
        <f t="shared" si="37"/>
        <v>1.1991123445479472</v>
      </c>
      <c r="AJ27">
        <f t="shared" si="38"/>
        <v>1.3731757684325407</v>
      </c>
      <c r="AK27">
        <f t="shared" si="43"/>
        <v>0.89685009216934308</v>
      </c>
      <c r="AM27">
        <f t="shared" si="45"/>
        <v>1.4087486952560022</v>
      </c>
      <c r="AN27">
        <f t="shared" si="44"/>
        <v>0.64048170803692039</v>
      </c>
      <c r="AO27">
        <f t="shared" si="26"/>
        <v>1.0045007475014915</v>
      </c>
      <c r="AP27">
        <f t="shared" si="27"/>
        <v>0.91749830545338906</v>
      </c>
      <c r="AQ27">
        <f t="shared" si="28"/>
        <v>0.88136078330272927</v>
      </c>
      <c r="AR27">
        <f t="shared" si="29"/>
        <v>1.2658697519944542</v>
      </c>
      <c r="AS27">
        <f t="shared" si="30"/>
        <v>1.0192292345837957</v>
      </c>
      <c r="AT27">
        <f t="shared" si="31"/>
        <v>0.95286715421721324</v>
      </c>
      <c r="AU27">
        <f t="shared" si="32"/>
        <v>1.0120899302695689</v>
      </c>
      <c r="AV27">
        <f t="shared" si="42"/>
        <v>1.1565019683135418</v>
      </c>
      <c r="BA27">
        <f t="shared" si="21"/>
        <v>1.0015444562499471</v>
      </c>
      <c r="BB27">
        <f t="shared" si="22"/>
        <v>0.2218502623285418</v>
      </c>
      <c r="BC27">
        <f t="shared" si="23"/>
        <v>5.0895940741479052E-2</v>
      </c>
    </row>
    <row r="28" spans="2:55" x14ac:dyDescent="0.25">
      <c r="B28">
        <v>1.9696017261594534E-7</v>
      </c>
      <c r="C28">
        <v>6.0256661527091637E-7</v>
      </c>
      <c r="D28">
        <v>1.2995539873372763E-4</v>
      </c>
      <c r="E28">
        <v>3.0013688956387341E-7</v>
      </c>
      <c r="F28">
        <v>2.1981864119879901E-4</v>
      </c>
      <c r="G28">
        <v>2.6961970434058458E-6</v>
      </c>
      <c r="H28">
        <v>1.329241058556363E-6</v>
      </c>
      <c r="I28">
        <v>8.8543856691103429E-7</v>
      </c>
      <c r="J28">
        <v>4.3479692976688966E-5</v>
      </c>
      <c r="K28">
        <v>1.2348791642580181E-6</v>
      </c>
      <c r="M28">
        <v>5.6105460544131347E-7</v>
      </c>
      <c r="N28">
        <v>5.3036887948110234E-7</v>
      </c>
      <c r="O28">
        <v>1.5867262845858932E-6</v>
      </c>
      <c r="P28">
        <v>7.7582953963428736E-6</v>
      </c>
      <c r="Q28">
        <v>2.612945536384359E-6</v>
      </c>
      <c r="R28">
        <v>7.4812851380556822E-7</v>
      </c>
      <c r="S28">
        <v>6.6733628045767546E-7</v>
      </c>
      <c r="T28">
        <v>1.790722890291363E-4</v>
      </c>
      <c r="U28">
        <v>9.5631367003079504E-7</v>
      </c>
      <c r="V28">
        <v>1.3824810594087467E-6</v>
      </c>
      <c r="AB28">
        <f t="shared" si="46"/>
        <v>0.89035851710025415</v>
      </c>
      <c r="AC28">
        <f t="shared" si="40"/>
        <v>1.0554344680051577</v>
      </c>
      <c r="AD28">
        <f>D29/0.0000608062368883111</f>
        <v>1.1981870993048174</v>
      </c>
      <c r="AE28">
        <f t="shared" si="34"/>
        <v>0.8260094795367372</v>
      </c>
      <c r="AG28">
        <f t="shared" si="35"/>
        <v>0.93268482190344748</v>
      </c>
      <c r="AH28">
        <f t="shared" si="36"/>
        <v>0.89634153949228601</v>
      </c>
      <c r="AI28">
        <f t="shared" si="37"/>
        <v>1.0736451302603227</v>
      </c>
      <c r="AJ28">
        <f t="shared" si="38"/>
        <v>1.0744894383461641</v>
      </c>
      <c r="AK28">
        <f t="shared" si="43"/>
        <v>1.0627895928150977</v>
      </c>
      <c r="AM28">
        <f t="shared" si="45"/>
        <v>0.75340184809135347</v>
      </c>
      <c r="AN28">
        <f t="shared" si="44"/>
        <v>1.3969725456588555</v>
      </c>
      <c r="AO28">
        <f t="shared" si="26"/>
        <v>0.98283085340691101</v>
      </c>
      <c r="AP28">
        <f t="shared" si="27"/>
        <v>0.88518383080849672</v>
      </c>
      <c r="AQ28">
        <f t="shared" si="28"/>
        <v>1.0077021962430781</v>
      </c>
      <c r="AR28">
        <f t="shared" si="29"/>
        <v>0.90058784614344567</v>
      </c>
      <c r="AS28">
        <f t="shared" si="30"/>
        <v>1.1988018214788752</v>
      </c>
      <c r="AT28">
        <f t="shared" si="31"/>
        <v>1.0043499747688356</v>
      </c>
      <c r="AU28">
        <f t="shared" si="32"/>
        <v>1.0729238962151773</v>
      </c>
      <c r="AV28">
        <f t="shared" si="42"/>
        <v>0.99048440018910366</v>
      </c>
      <c r="BA28">
        <f t="shared" si="21"/>
        <v>1.0106936473562325</v>
      </c>
      <c r="BB28">
        <f t="shared" si="22"/>
        <v>0.14896505365595411</v>
      </c>
      <c r="BC28">
        <f t="shared" si="23"/>
        <v>3.4174927105548321E-2</v>
      </c>
    </row>
    <row r="29" spans="2:55" x14ac:dyDescent="0.25">
      <c r="B29">
        <v>4.5182241592556238E-7</v>
      </c>
      <c r="C29">
        <v>7.3387218435527757E-7</v>
      </c>
      <c r="D29">
        <v>7.2857248596847057E-5</v>
      </c>
      <c r="E29">
        <v>3.5113816920784302E-7</v>
      </c>
      <c r="F29">
        <v>2.8131884755566716E-4</v>
      </c>
      <c r="G29">
        <v>3.0304654501378536E-6</v>
      </c>
      <c r="H29">
        <v>1.434873411199078E-6</v>
      </c>
      <c r="I29">
        <v>5.5970667744986713E-7</v>
      </c>
      <c r="J29">
        <v>4.1963146941270679E-5</v>
      </c>
      <c r="K29">
        <v>1.4633624232374132E-6</v>
      </c>
      <c r="M29">
        <v>3.000532160513103E-7</v>
      </c>
      <c r="N29">
        <v>3.3306298519164557E-7</v>
      </c>
      <c r="O29">
        <v>1.5531695680692792E-6</v>
      </c>
      <c r="P29">
        <v>8.0099780461750925E-6</v>
      </c>
      <c r="Q29">
        <v>2.7751520974561572E-6</v>
      </c>
      <c r="R29">
        <v>9.8891177913174033E-7</v>
      </c>
      <c r="S29">
        <v>4.5867273001931608E-7</v>
      </c>
      <c r="T29">
        <v>1.8470933719072491E-4</v>
      </c>
      <c r="U29">
        <v>9.7052816272480413E-7</v>
      </c>
      <c r="V29">
        <v>1.1840238585136831E-6</v>
      </c>
      <c r="AB29">
        <f t="shared" si="46"/>
        <v>0.5565543630067088</v>
      </c>
      <c r="AC29">
        <f t="shared" si="40"/>
        <v>1.2854246797767792</v>
      </c>
      <c r="AD29">
        <f>D31/0.0000608062368883111</f>
        <v>1.1740660643781866</v>
      </c>
      <c r="AE29">
        <f t="shared" si="34"/>
        <v>0.96637056782427866</v>
      </c>
      <c r="AG29">
        <f t="shared" si="35"/>
        <v>1.048316975036798</v>
      </c>
      <c r="AH29">
        <f t="shared" si="36"/>
        <v>0.96757216013741898</v>
      </c>
      <c r="AI29">
        <f t="shared" si="37"/>
        <v>0.678676501199449</v>
      </c>
      <c r="AJ29">
        <f t="shared" si="38"/>
        <v>1.037011880749418</v>
      </c>
      <c r="AK29">
        <f t="shared" si="43"/>
        <v>0.99114008436017265</v>
      </c>
      <c r="AM29">
        <f t="shared" si="45"/>
        <v>0.63329240405388654</v>
      </c>
      <c r="AN29">
        <f t="shared" si="44"/>
        <v>1.0668812060846407</v>
      </c>
      <c r="AO29">
        <f t="shared" si="26"/>
        <v>0.96204555688038074</v>
      </c>
      <c r="AP29">
        <f t="shared" si="27"/>
        <v>0.91389959899535056</v>
      </c>
      <c r="AQ29">
        <f t="shared" si="28"/>
        <v>1.0702583825703558</v>
      </c>
      <c r="AR29">
        <f t="shared" si="29"/>
        <v>1.1904397610296087</v>
      </c>
      <c r="AS29">
        <f t="shared" si="30"/>
        <v>0.82395895489563165</v>
      </c>
      <c r="AT29">
        <f t="shared" si="31"/>
        <v>1.0359660847183825</v>
      </c>
      <c r="AU29">
        <f t="shared" si="32"/>
        <v>1.0888716645697667</v>
      </c>
      <c r="AV29">
        <f t="shared" si="42"/>
        <v>1.0654059467767403</v>
      </c>
      <c r="BA29">
        <f t="shared" si="21"/>
        <v>0.97663962300231333</v>
      </c>
      <c r="BB29">
        <f t="shared" si="22"/>
        <v>0.18866800326400116</v>
      </c>
      <c r="BC29">
        <f t="shared" si="23"/>
        <v>4.3283408426704362E-2</v>
      </c>
    </row>
    <row r="30" spans="2:55" x14ac:dyDescent="0.25">
      <c r="B30">
        <v>3.8537018554052338E-7</v>
      </c>
      <c r="C30">
        <v>5.6267481340910308E-7</v>
      </c>
      <c r="D30">
        <v>5.1343966333661228E-5</v>
      </c>
      <c r="E30">
        <v>3.9683982322458178E-7</v>
      </c>
      <c r="F30">
        <v>2.680269826669246E-4</v>
      </c>
      <c r="G30">
        <v>3.124056092929095E-6</v>
      </c>
      <c r="H30">
        <v>1.1314132279949263E-6</v>
      </c>
      <c r="I30">
        <v>5.1151073421351612E-7</v>
      </c>
      <c r="J30">
        <v>5.1731349230976775E-5</v>
      </c>
      <c r="K30">
        <v>1.3647077139467001E-6</v>
      </c>
      <c r="M30">
        <v>2.5221788746421225E-7</v>
      </c>
      <c r="N30">
        <v>7.2645298132556491E-7</v>
      </c>
      <c r="O30">
        <v>1.5393823105114279E-6</v>
      </c>
      <c r="P30">
        <v>8.3298218669369817E-6</v>
      </c>
      <c r="Q30">
        <v>2.2118874767329544E-6</v>
      </c>
      <c r="R30">
        <v>8.8543856691103429E-7</v>
      </c>
      <c r="S30">
        <v>5.4900522172829369E-7</v>
      </c>
      <c r="T30">
        <v>1.5886462642811239E-4</v>
      </c>
      <c r="U30">
        <v>8.6527870735153556E-7</v>
      </c>
      <c r="V30">
        <v>1.2735849850287195E-6</v>
      </c>
      <c r="AB30">
        <f t="shared" si="46"/>
        <v>0.8012254662278443</v>
      </c>
      <c r="AC30">
        <f t="shared" si="40"/>
        <v>0.98556139238370077</v>
      </c>
      <c r="AD30">
        <f>D32/0.0000608062368883111</f>
        <v>1.8287253567267276</v>
      </c>
      <c r="AE30">
        <f t="shared" si="34"/>
        <v>1.0921465079400994</v>
      </c>
      <c r="AG30">
        <f t="shared" si="35"/>
        <v>1.0806924174092563</v>
      </c>
      <c r="AH30">
        <f t="shared" si="36"/>
        <v>0.76294112949258364</v>
      </c>
      <c r="AI30">
        <f t="shared" si="37"/>
        <v>0.62023615119918707</v>
      </c>
      <c r="AJ30">
        <f t="shared" si="38"/>
        <v>1.278408023945397</v>
      </c>
      <c r="AK30">
        <f t="shared" si="43"/>
        <v>1.0006597089255203</v>
      </c>
      <c r="AM30">
        <f t="shared" si="45"/>
        <v>1.0754642848512275</v>
      </c>
      <c r="AN30">
        <f t="shared" si="44"/>
        <v>1.0223875963569105</v>
      </c>
      <c r="AO30">
        <f t="shared" si="26"/>
        <v>0.95350562012924767</v>
      </c>
      <c r="AP30">
        <f t="shared" si="27"/>
        <v>0.95039222579786875</v>
      </c>
      <c r="AQ30">
        <f t="shared" si="28"/>
        <v>0.85303112411237358</v>
      </c>
      <c r="AR30">
        <f t="shared" si="29"/>
        <v>1.0658799887341128</v>
      </c>
      <c r="AS30">
        <f t="shared" si="30"/>
        <v>0.98623209779321142</v>
      </c>
      <c r="AT30">
        <f t="shared" si="31"/>
        <v>0.89101269889264867</v>
      </c>
      <c r="AU30">
        <f t="shared" si="32"/>
        <v>0.97078838366259712</v>
      </c>
      <c r="AV30">
        <f t="shared" si="42"/>
        <v>1.0635928900100129</v>
      </c>
      <c r="BA30">
        <f t="shared" si="21"/>
        <v>1.0148885823468698</v>
      </c>
      <c r="BB30">
        <f t="shared" si="22"/>
        <v>0.24369252949295908</v>
      </c>
      <c r="BC30">
        <f t="shared" si="23"/>
        <v>5.590690049240072E-2</v>
      </c>
    </row>
    <row r="31" spans="2:55" x14ac:dyDescent="0.25">
      <c r="B31">
        <v>3.4500590118113905E-7</v>
      </c>
      <c r="C31">
        <v>6.0603451856877655E-7</v>
      </c>
      <c r="D31">
        <v>7.139053923310712E-5</v>
      </c>
      <c r="E31">
        <v>3.12794838919217E-7</v>
      </c>
      <c r="F31">
        <v>2.4031962675508112E-4</v>
      </c>
      <c r="G31">
        <v>2.8960712370462716E-6</v>
      </c>
      <c r="H31">
        <v>1.3010264865442878E-6</v>
      </c>
      <c r="I31">
        <v>7.1778777055442333E-7</v>
      </c>
      <c r="J31">
        <v>3.122429916402325E-5</v>
      </c>
      <c r="K31">
        <v>1.3778153515886515E-6</v>
      </c>
      <c r="M31">
        <v>4.2831925384234637E-7</v>
      </c>
      <c r="N31">
        <v>5.5479904403910041E-7</v>
      </c>
      <c r="O31">
        <v>1.6347330529242754E-6</v>
      </c>
      <c r="P31">
        <v>8.4684143075719476E-6</v>
      </c>
      <c r="Q31">
        <v>2.6576381060294807E-6</v>
      </c>
      <c r="R31">
        <v>5.5970667744986713E-7</v>
      </c>
      <c r="S31">
        <v>4.8449874157086015E-7</v>
      </c>
      <c r="T31">
        <v>1.6798652359284461E-4</v>
      </c>
      <c r="U31">
        <v>8.8364868133794516E-7</v>
      </c>
      <c r="V31">
        <v>1.2714176591543946E-6</v>
      </c>
      <c r="AB31">
        <f t="shared" si="46"/>
        <v>0.59730895486896318</v>
      </c>
      <c r="AC31">
        <f t="shared" si="40"/>
        <v>1.061508725322956</v>
      </c>
      <c r="AD31">
        <f>D33/0.0000608062368883111</f>
        <v>1.6407476568947224</v>
      </c>
      <c r="AE31">
        <f t="shared" si="34"/>
        <v>0.86084553775738004</v>
      </c>
      <c r="AG31">
        <f t="shared" si="35"/>
        <v>1.0018265143307672</v>
      </c>
      <c r="AH31">
        <f t="shared" si="36"/>
        <v>0.87731572566368987</v>
      </c>
      <c r="AI31">
        <f t="shared" si="37"/>
        <v>0.87035890824665485</v>
      </c>
      <c r="AJ31">
        <f t="shared" si="38"/>
        <v>0.77162871618002005</v>
      </c>
      <c r="AK31">
        <f t="shared" si="43"/>
        <v>0.95946877165830713</v>
      </c>
      <c r="AM31">
        <f t="shared" ref="AM31:AM41" si="47">M33/3.98264507595059E-07</f>
        <v>1.2635337158266025</v>
      </c>
      <c r="AN31">
        <f t="shared" si="44"/>
        <v>1.2576353150537583</v>
      </c>
      <c r="AO31">
        <f t="shared" si="26"/>
        <v>1.0125666267117781</v>
      </c>
      <c r="AP31">
        <f t="shared" si="27"/>
        <v>0.96620495027600439</v>
      </c>
      <c r="AQ31">
        <f t="shared" si="28"/>
        <v>1.0249382235387161</v>
      </c>
      <c r="AR31">
        <f t="shared" si="29"/>
        <v>0.67376797143128542</v>
      </c>
      <c r="AS31">
        <f>S32/5.56669391471587E-07</f>
        <v>1.1948087780581529</v>
      </c>
      <c r="AT31">
        <f t="shared" si="31"/>
        <v>0.94217403288191848</v>
      </c>
      <c r="AU31">
        <f t="shared" si="32"/>
        <v>0.99139834112794978</v>
      </c>
      <c r="AV31">
        <f t="shared" si="42"/>
        <v>1.1502205597251649</v>
      </c>
      <c r="BA31">
        <f t="shared" si="21"/>
        <v>1.006224106608147</v>
      </c>
      <c r="BB31">
        <f t="shared" si="22"/>
        <v>0.2343900403115286</v>
      </c>
      <c r="BC31">
        <f t="shared" si="23"/>
        <v>5.3772763110019883E-2</v>
      </c>
    </row>
    <row r="32" spans="2:55" x14ac:dyDescent="0.25">
      <c r="B32">
        <v>4.2801048039109446E-7</v>
      </c>
      <c r="C32">
        <v>5.4442898544948548E-7</v>
      </c>
      <c r="D32">
        <v>1.1119790724478662E-4</v>
      </c>
      <c r="E32">
        <v>4.4664921006187797E-7</v>
      </c>
      <c r="F32">
        <v>2.2547387925442308E-4</v>
      </c>
      <c r="G32">
        <v>2.4308028514496982E-6</v>
      </c>
      <c r="H32">
        <v>1.2933851394336671E-6</v>
      </c>
      <c r="I32">
        <v>1.0274088708683848E-6</v>
      </c>
      <c r="J32">
        <v>3.9594779082108289E-5</v>
      </c>
      <c r="K32">
        <v>1.3210992619860917E-6</v>
      </c>
      <c r="N32">
        <v>5.3166149882599711E-7</v>
      </c>
      <c r="O32">
        <v>1.4072375051910058E-6</v>
      </c>
      <c r="P32">
        <v>8.1002945080399513E-6</v>
      </c>
      <c r="Q32">
        <v>2.2581807570531964E-6</v>
      </c>
      <c r="R32">
        <v>5.1151073421351612E-7</v>
      </c>
      <c r="S32">
        <v>6.6511347540654242E-7</v>
      </c>
      <c r="T32">
        <v>1.6689268522895873E-4</v>
      </c>
      <c r="U32">
        <v>9.4917777460068464E-7</v>
      </c>
      <c r="V32">
        <v>1.3749722711509094E-6</v>
      </c>
      <c r="AB32">
        <f t="shared" si="46"/>
        <v>1.087813294362225</v>
      </c>
      <c r="AC32">
        <f t="shared" ref="AC32:AC37" si="48">C33/5.70918075482041E-07</f>
        <v>1.1692395738342165</v>
      </c>
      <c r="AD32">
        <f>D34/0.0000608062368883111</f>
        <v>1.2383374110937655</v>
      </c>
      <c r="AE32">
        <f t="shared" si="34"/>
        <v>1.2292273771305</v>
      </c>
      <c r="AG32">
        <f t="shared" si="35"/>
        <v>0.84087805456638776</v>
      </c>
      <c r="AH32">
        <f t="shared" si="36"/>
        <v>0.87216296816433347</v>
      </c>
      <c r="AI32">
        <f t="shared" si="37"/>
        <v>1.2457922799119849</v>
      </c>
      <c r="AJ32">
        <f t="shared" si="38"/>
        <v>0.97848372480883072</v>
      </c>
      <c r="AK32">
        <f t="shared" si="43"/>
        <v>1.0299187492909543</v>
      </c>
      <c r="AM32">
        <f t="shared" si="47"/>
        <v>1.0342045310672168</v>
      </c>
      <c r="AN32">
        <f t="shared" si="44"/>
        <v>0.7848015146016516</v>
      </c>
      <c r="AO32">
        <f t="shared" si="26"/>
        <v>0.87165407897307667</v>
      </c>
      <c r="AP32">
        <f t="shared" si="27"/>
        <v>0.92420426872167871</v>
      </c>
      <c r="AQ32">
        <f t="shared" si="28"/>
        <v>0.87088447757895815</v>
      </c>
      <c r="AR32">
        <f t="shared" si="29"/>
        <v>0.61575029143231452</v>
      </c>
      <c r="AS32">
        <f>S33/5.56669391471587E-07</f>
        <v>0.95574245829802551</v>
      </c>
      <c r="AT32">
        <f t="shared" si="31"/>
        <v>0.93603909967072119</v>
      </c>
      <c r="AU32">
        <f t="shared" si="32"/>
        <v>1.0649178695653527</v>
      </c>
      <c r="AV32">
        <f t="shared" si="42"/>
        <v>0.91467686761537625</v>
      </c>
      <c r="BA32">
        <f t="shared" si="21"/>
        <v>0.98235415214145128</v>
      </c>
      <c r="BB32">
        <f t="shared" si="22"/>
        <v>0.16579467895612285</v>
      </c>
      <c r="BC32">
        <f t="shared" si="23"/>
        <v>3.8035907944553103E-2</v>
      </c>
    </row>
    <row r="33" spans="2:55" x14ac:dyDescent="0.25">
      <c r="B33">
        <v>2.6754514692584053E-7</v>
      </c>
      <c r="C33">
        <v>6.6754000727087259E-7</v>
      </c>
      <c r="D33">
        <v>9.9767690699081868E-5</v>
      </c>
      <c r="E33">
        <v>4.3328327592462301E-7</v>
      </c>
      <c r="F33">
        <v>2.4099345318973064E-4</v>
      </c>
      <c r="G33">
        <v>2.9956281650811434E-6</v>
      </c>
      <c r="H33">
        <v>1.3653703945237794E-6</v>
      </c>
      <c r="I33">
        <v>7.2709372034296393E-7</v>
      </c>
      <c r="J33">
        <v>3.3563548640813679E-5</v>
      </c>
      <c r="K33">
        <v>1.4181023288983852E-6</v>
      </c>
      <c r="M33">
        <v>5.0322063316343701E-7</v>
      </c>
      <c r="N33">
        <v>6.5399490267736837E-7</v>
      </c>
      <c r="O33">
        <v>1.7750598999555223E-6</v>
      </c>
      <c r="P33">
        <v>7.8147859312593937E-6</v>
      </c>
      <c r="Q33">
        <v>1.988904841709882E-6</v>
      </c>
      <c r="R33">
        <v>7.1778777055442333E-7</v>
      </c>
      <c r="S33">
        <v>5.3203257266432047E-7</v>
      </c>
      <c r="T33">
        <v>1.5964973135851324E-4</v>
      </c>
      <c r="U33">
        <v>8.3344275481067598E-7</v>
      </c>
      <c r="V33">
        <v>1.0934036254184321E-6</v>
      </c>
      <c r="AB33">
        <f t="shared" si="46"/>
        <v>0.70134280288092699</v>
      </c>
      <c r="AC33">
        <f t="shared" si="48"/>
        <v>0.7458703702431484</v>
      </c>
      <c r="AD33">
        <f t="shared" ref="AD33:AD39" si="49">D38/0.0000608062368883111</f>
        <v>1.5045458890198673</v>
      </c>
      <c r="AE33">
        <f t="shared" si="34"/>
        <v>1.192442867514641</v>
      </c>
      <c r="AG33">
        <f t="shared" si="35"/>
        <v>1.03626585025414</v>
      </c>
      <c r="AH33">
        <f t="shared" si="36"/>
        <v>0.92070448285264184</v>
      </c>
      <c r="AI33">
        <f t="shared" si="37"/>
        <v>0.88164290698613779</v>
      </c>
      <c r="AJ33">
        <f t="shared" si="38"/>
        <v>0.82943728575330755</v>
      </c>
      <c r="AK33">
        <f t="shared" si="43"/>
        <v>1.0601606651319113</v>
      </c>
      <c r="AM33">
        <f t="shared" si="47"/>
        <v>0.86296684737285267</v>
      </c>
      <c r="AN33">
        <f t="shared" si="44"/>
        <v>1.3034843708325494</v>
      </c>
      <c r="AO33">
        <f t="shared" si="26"/>
        <v>1.0994861894387644</v>
      </c>
      <c r="AP33">
        <f t="shared" si="27"/>
        <v>0.89162912652711523</v>
      </c>
      <c r="AQ33">
        <f t="shared" si="28"/>
        <v>0.76703618548546837</v>
      </c>
      <c r="AR33">
        <f t="shared" si="29"/>
        <v>0.8640640349122094</v>
      </c>
      <c r="AS33">
        <f>S34/5.56669391471587E-07</f>
        <v>1.2300223888792761</v>
      </c>
      <c r="AT33">
        <f t="shared" si="31"/>
        <v>0.89541606091652204</v>
      </c>
      <c r="AU33">
        <f t="shared" si="32"/>
        <v>0.93507044371224524</v>
      </c>
      <c r="AV33">
        <f t="shared" si="42"/>
        <v>0.96243870210471072</v>
      </c>
      <c r="BA33">
        <f t="shared" si="21"/>
        <v>0.9833698668851808</v>
      </c>
      <c r="BB33">
        <f t="shared" si="22"/>
        <v>0.20671969665299861</v>
      </c>
      <c r="BC33">
        <f t="shared" si="23"/>
        <v>4.742475091314758E-2</v>
      </c>
    </row>
    <row r="34" spans="2:55" x14ac:dyDescent="0.25">
      <c r="B34">
        <v>3.8516270706168143E-7</v>
      </c>
      <c r="C34">
        <v>4.2583087633829564E-7</v>
      </c>
      <c r="D34">
        <v>7.5298637966625392E-5</v>
      </c>
      <c r="E34">
        <v>4.0745908336248249E-7</v>
      </c>
      <c r="F34">
        <v>2.4612020934000611E-4</v>
      </c>
      <c r="G34">
        <v>2.5144618120975792E-6</v>
      </c>
      <c r="H34">
        <v>1.2073905963916332E-6</v>
      </c>
      <c r="I34">
        <v>7.5132265919819474E-7</v>
      </c>
      <c r="J34">
        <v>3.425467002671212E-5</v>
      </c>
      <c r="K34">
        <v>1.4597426343243569E-6</v>
      </c>
      <c r="M34">
        <v>4.1188695831806399E-7</v>
      </c>
      <c r="N34">
        <v>4.0811210055835545E-7</v>
      </c>
      <c r="O34">
        <v>1.5534169506281614E-6</v>
      </c>
      <c r="P34">
        <v>8.3719787653535604E-6</v>
      </c>
      <c r="Q34">
        <v>2.3229513317346573E-6</v>
      </c>
      <c r="R34">
        <v>1.0274088708683848E-6</v>
      </c>
      <c r="S34">
        <v>6.8471581471385434E-7</v>
      </c>
      <c r="T34">
        <v>1.6367890930268914E-4</v>
      </c>
      <c r="U34">
        <v>8.3152190200053155E-7</v>
      </c>
      <c r="V34">
        <v>1.1504980648169294E-6</v>
      </c>
      <c r="AB34">
        <f t="shared" si="46"/>
        <v>0.68937098780008677</v>
      </c>
      <c r="AC34">
        <f t="shared" si="48"/>
        <v>0.90766417983338188</v>
      </c>
      <c r="AD34">
        <f t="shared" si="49"/>
        <v>1.3337084913315462</v>
      </c>
      <c r="AE34">
        <f t="shared" si="34"/>
        <v>1.1213718709147025</v>
      </c>
      <c r="AG34">
        <f t="shared" si="35"/>
        <v>0.86981786925957938</v>
      </c>
      <c r="AH34">
        <f t="shared" si="36"/>
        <v>0.81417462917791483</v>
      </c>
      <c r="AI34">
        <f t="shared" si="37"/>
        <v>0.91102188728518252</v>
      </c>
      <c r="AJ34">
        <f t="shared" si="38"/>
        <v>0.84651658367202043</v>
      </c>
      <c r="AK34">
        <f t="shared" si="43"/>
        <v>0.96672804684378932</v>
      </c>
      <c r="AM34">
        <f t="shared" si="47"/>
        <v>1.154014817626023</v>
      </c>
      <c r="AN34">
        <f>N37/5.20019511895953E-07</f>
        <v>1.1130748075047983</v>
      </c>
      <c r="AO34">
        <f t="shared" si="26"/>
        <v>0.96219878760065436</v>
      </c>
      <c r="AP34">
        <f t="shared" si="27"/>
        <v>0.95520212319530251</v>
      </c>
      <c r="AQ34">
        <f t="shared" si="28"/>
        <v>0.89586373927790286</v>
      </c>
      <c r="AR34">
        <f t="shared" si="29"/>
        <v>1.2367820836254049</v>
      </c>
      <c r="AS34">
        <f>S36/5.56669391471587E-07</f>
        <v>1.0913002781620789</v>
      </c>
      <c r="AT34">
        <f t="shared" si="31"/>
        <v>0.91801422386240239</v>
      </c>
      <c r="AU34">
        <f t="shared" si="32"/>
        <v>0.93291536745881298</v>
      </c>
      <c r="AV34">
        <f t="shared" si="42"/>
        <v>1.0057763128850565</v>
      </c>
      <c r="BA34">
        <f t="shared" si="21"/>
        <v>0.98555353091140208</v>
      </c>
      <c r="BB34">
        <f t="shared" si="22"/>
        <v>0.15592852775388405</v>
      </c>
      <c r="BC34">
        <f t="shared" si="23"/>
        <v>3.5772457626013561E-2</v>
      </c>
    </row>
    <row r="35" spans="2:55" x14ac:dyDescent="0.25">
      <c r="B35">
        <v>2.8713657229673117E-7</v>
      </c>
      <c r="C35">
        <v>5.1820188673445955E-7</v>
      </c>
      <c r="D35">
        <v>5.394044637796469E-5</v>
      </c>
      <c r="E35">
        <v>4.596158760250546E-7</v>
      </c>
      <c r="F35">
        <v>2.4421382113359869E-4</v>
      </c>
      <c r="G35">
        <v>2.6216293917968869E-6</v>
      </c>
      <c r="H35">
        <v>1.3094759196974337E-6</v>
      </c>
      <c r="I35">
        <v>6.9671295932494104E-7</v>
      </c>
      <c r="J35">
        <v>4.789038939634338E-5</v>
      </c>
      <c r="K35">
        <v>1.3310946087585762E-6</v>
      </c>
      <c r="M35">
        <v>3.4368906653980957E-7</v>
      </c>
      <c r="N35">
        <v>6.7783730628434569E-7</v>
      </c>
      <c r="O35">
        <v>1.5444456948898733E-6</v>
      </c>
      <c r="P35">
        <v>7.6912110671401024E-6</v>
      </c>
      <c r="Q35">
        <v>2.4869405024219304E-6</v>
      </c>
      <c r="R35">
        <v>7.2709372034296393E-7</v>
      </c>
      <c r="S35">
        <v>4.2076135287061334E-7</v>
      </c>
      <c r="T35">
        <v>1.6305567987728864E-4</v>
      </c>
      <c r="U35">
        <v>9.1165929916314781E-7</v>
      </c>
      <c r="V35">
        <v>1.2023037925246172E-6</v>
      </c>
      <c r="AB35">
        <f t="shared" si="46"/>
        <v>0.57338708218402079</v>
      </c>
      <c r="AC35">
        <f t="shared" si="48"/>
        <v>1.1176330787358477</v>
      </c>
      <c r="AD35">
        <f t="shared" si="49"/>
        <v>2.0502232337418382</v>
      </c>
      <c r="AE35">
        <f t="shared" si="34"/>
        <v>1.2649130571518186</v>
      </c>
      <c r="AG35">
        <f t="shared" si="35"/>
        <v>0.90688992793204593</v>
      </c>
      <c r="AH35">
        <f t="shared" si="36"/>
        <v>0.88301339642970833</v>
      </c>
      <c r="AI35">
        <f t="shared" si="37"/>
        <v>0.84480448889644977</v>
      </c>
      <c r="AJ35">
        <f t="shared" si="38"/>
        <v>1.1834885226131755</v>
      </c>
      <c r="AK35">
        <f t="shared" si="43"/>
        <v>1.0263611099689336</v>
      </c>
      <c r="AM35">
        <f t="shared" si="47"/>
        <v>1.0114103297446706</v>
      </c>
      <c r="AN35">
        <f t="shared" ref="AN35:AN41" si="50">N39/5.20019511895953E-07</f>
        <v>1.1908503019146763</v>
      </c>
      <c r="AO35">
        <f t="shared" si="26"/>
        <v>0.95664192059778974</v>
      </c>
      <c r="AP35">
        <f t="shared" si="27"/>
        <v>0.87752983460477929</v>
      </c>
      <c r="AQ35">
        <f t="shared" si="28"/>
        <v>0.95910740247737103</v>
      </c>
      <c r="AR35">
        <f t="shared" si="29"/>
        <v>0.8752664220980011</v>
      </c>
      <c r="AS35">
        <f>S38/5.56669391471587E-07</f>
        <v>0.95740894941469346</v>
      </c>
      <c r="AT35">
        <f t="shared" si="31"/>
        <v>0.91451876143731248</v>
      </c>
      <c r="AU35">
        <f t="shared" si="32"/>
        <v>1.022824495698597</v>
      </c>
      <c r="AV35">
        <f t="shared" si="42"/>
        <v>0.92977020380435638</v>
      </c>
      <c r="BA35">
        <f t="shared" si="21"/>
        <v>1.0287390799708465</v>
      </c>
      <c r="BB35">
        <f t="shared" si="22"/>
        <v>0.29052948452859945</v>
      </c>
      <c r="BC35">
        <f t="shared" si="23"/>
        <v>6.6652034904164659E-2</v>
      </c>
    </row>
    <row r="36" spans="2:55" x14ac:dyDescent="0.25">
      <c r="B36">
        <v>5.22930349688977E-7</v>
      </c>
      <c r="C36">
        <v>6.3807692640693858E-7</v>
      </c>
      <c r="D36">
        <v>1.5086760686244816E-4</v>
      </c>
      <c r="E36">
        <v>4.0404256651527248E-7</v>
      </c>
      <c r="F36">
        <v>3.0793729820288718E-4</v>
      </c>
      <c r="G36">
        <v>2.9707662179134786E-6</v>
      </c>
      <c r="H36">
        <v>1.3227727322373539E-6</v>
      </c>
      <c r="I36">
        <v>9.2337722890079021E-7</v>
      </c>
      <c r="J36">
        <v>3.6278695915825665E-5</v>
      </c>
      <c r="K36">
        <v>1.4132037904346362E-6</v>
      </c>
      <c r="M36">
        <v>4.5960314309922978E-7</v>
      </c>
      <c r="N36">
        <v>3.0420460461755283E-7</v>
      </c>
      <c r="O36">
        <v>1.6063909242802765E-6</v>
      </c>
      <c r="P36">
        <v>7.9996680142357945E-6</v>
      </c>
      <c r="Q36">
        <v>2.3366374080069363E-6</v>
      </c>
      <c r="R36">
        <v>7.5132265919819474E-7</v>
      </c>
      <c r="S36">
        <v>6.0749346175725805E-7</v>
      </c>
      <c r="T36">
        <v>1.7017225036397576E-4</v>
      </c>
      <c r="U36">
        <v>9.7389238362666219E-7</v>
      </c>
      <c r="V36">
        <v>1.1114461813122034E-6</v>
      </c>
      <c r="AB36">
        <f t="shared" si="46"/>
        <v>0.63584050019493099</v>
      </c>
      <c r="AC36">
        <f t="shared" si="48"/>
        <v>1.0505295012384381</v>
      </c>
      <c r="AD36">
        <f t="shared" si="49"/>
        <v>1.3322924576019075</v>
      </c>
      <c r="AE36">
        <f t="shared" si="34"/>
        <v>1.1119692436438824</v>
      </c>
      <c r="AG36">
        <f t="shared" si="35"/>
        <v>1.0276654548108772</v>
      </c>
      <c r="AH36">
        <f t="shared" si="36"/>
        <v>0.89197978017602186</v>
      </c>
      <c r="AI36">
        <f t="shared" si="37"/>
        <v>1.1196479374748254</v>
      </c>
      <c r="AJ36">
        <f t="shared" si="38"/>
        <v>0.89653520827357158</v>
      </c>
      <c r="AK36">
        <f t="shared" si="43"/>
        <v>0.98843453466410935</v>
      </c>
      <c r="AM36">
        <f t="shared" si="47"/>
        <v>1.3209503998309806</v>
      </c>
      <c r="AN36">
        <f t="shared" si="50"/>
        <v>1.1019636478113914</v>
      </c>
      <c r="AO36">
        <f t="shared" si="26"/>
        <v>0.99501128729807475</v>
      </c>
      <c r="AP36">
        <f t="shared" si="27"/>
        <v>0.91272327441610246</v>
      </c>
      <c r="AQ36">
        <f t="shared" si="28"/>
        <v>0.90114187803949752</v>
      </c>
      <c r="AR36">
        <f t="shared" si="29"/>
        <v>0.90443291883661414</v>
      </c>
      <c r="AS36">
        <f>S39/5.56669391471587E-07</f>
        <v>0.87299954054063855</v>
      </c>
      <c r="AT36">
        <f t="shared" si="31"/>
        <v>0.95443296272158773</v>
      </c>
      <c r="AU36">
        <f t="shared" si="32"/>
        <v>1.0926461092011333</v>
      </c>
      <c r="AV36">
        <f t="shared" si="42"/>
        <v>0.9725950154824049</v>
      </c>
      <c r="BA36">
        <f t="shared" si="21"/>
        <v>1.0044100869608943</v>
      </c>
      <c r="BB36">
        <f t="shared" si="22"/>
        <v>0.16035256119376057</v>
      </c>
      <c r="BC36">
        <f t="shared" si="23"/>
        <v>3.6787400504290739E-2</v>
      </c>
    </row>
    <row r="37" spans="2:55" x14ac:dyDescent="0.25">
      <c r="B37">
        <v>3.3714741221047007E-7</v>
      </c>
      <c r="C37">
        <v>5.9976628108415753E-7</v>
      </c>
      <c r="D37">
        <v>4.2174313421128318E-5</v>
      </c>
      <c r="E37">
        <v>3.041081981791649E-7</v>
      </c>
      <c r="F37">
        <v>2.7409024187363684E-4</v>
      </c>
      <c r="G37">
        <v>2.8738868422806263E-6</v>
      </c>
      <c r="H37">
        <v>1.422857167199254E-6</v>
      </c>
      <c r="I37">
        <v>1.065931428456679E-6</v>
      </c>
      <c r="J37">
        <v>4.7722693125251681E-5</v>
      </c>
      <c r="K37">
        <v>1.3609824236482382E-6</v>
      </c>
      <c r="M37">
        <v>4.0280883695231751E-7</v>
      </c>
      <c r="N37">
        <v>5.7882061810232699E-7</v>
      </c>
      <c r="O37">
        <v>1.7727088561514392E-6</v>
      </c>
      <c r="P37">
        <v>8.6754880612716079E-6</v>
      </c>
      <c r="Q37">
        <v>2.8905124054290354E-6</v>
      </c>
      <c r="R37">
        <v>6.9671295932494104E-7</v>
      </c>
      <c r="S37">
        <v>4.8887159209698439E-7</v>
      </c>
      <c r="T37">
        <v>1.7152709187939763E-4</v>
      </c>
      <c r="U37">
        <v>9.5971699920482934E-7</v>
      </c>
      <c r="V37">
        <v>1.1626389095908962E-6</v>
      </c>
      <c r="AB37">
        <f>B42/4.80717005757469E-07</f>
        <v>1.0610497060198336</v>
      </c>
      <c r="AC37">
        <f t="shared" si="48"/>
        <v>1.2574134803150669</v>
      </c>
      <c r="AD37">
        <f t="shared" si="49"/>
        <v>0.72543345747186161</v>
      </c>
      <c r="AE37">
        <f t="shared" si="34"/>
        <v>0.83693895430794352</v>
      </c>
      <c r="AG37">
        <f t="shared" si="35"/>
        <v>0.99415235404206115</v>
      </c>
      <c r="AH37">
        <f t="shared" si="36"/>
        <v>0.95946929679567516</v>
      </c>
      <c r="AI37">
        <f t="shared" si="37"/>
        <v>1.2925030940841449</v>
      </c>
      <c r="AJ37">
        <f t="shared" si="38"/>
        <v>1.1793443380570732</v>
      </c>
      <c r="AK37">
        <f t="shared" si="43"/>
        <v>0.94653484377778596</v>
      </c>
      <c r="AM37">
        <f t="shared" si="47"/>
        <v>1.0802456663088322</v>
      </c>
      <c r="AN37">
        <f t="shared" si="50"/>
        <v>1.0144787872693004</v>
      </c>
      <c r="AO37">
        <f t="shared" si="26"/>
        <v>1.0980299342479285</v>
      </c>
      <c r="AP37">
        <f t="shared" si="27"/>
        <v>0.98983106003281573</v>
      </c>
      <c r="AQ37">
        <f t="shared" si="28"/>
        <v>1.1147479572992671</v>
      </c>
      <c r="AR37">
        <f t="shared" si="29"/>
        <v>0.83869443797425369</v>
      </c>
      <c r="AS37">
        <f>S40/5.56669391471587E-07</f>
        <v>0.90319570604873478</v>
      </c>
      <c r="AT37">
        <f t="shared" si="31"/>
        <v>0.96203176569220439</v>
      </c>
      <c r="AU37">
        <f t="shared" si="32"/>
        <v>1.076742217872537</v>
      </c>
      <c r="AV37">
        <f t="shared" si="42"/>
        <v>0.89523634170718114</v>
      </c>
      <c r="BA37">
        <f t="shared" si="21"/>
        <v>1.0118985999644476</v>
      </c>
      <c r="BB37">
        <f t="shared" si="22"/>
        <v>0.14429112426109669</v>
      </c>
      <c r="BC37">
        <f t="shared" si="23"/>
        <v>3.3102654163367912E-2</v>
      </c>
    </row>
    <row r="38" spans="2:55" x14ac:dyDescent="0.25">
      <c r="B38">
        <v>3.3139235711132642E-7</v>
      </c>
      <c r="C38">
        <v>7.1788008426665328E-7</v>
      </c>
      <c r="D38">
        <v>9.148577373707667E-5</v>
      </c>
      <c r="E38">
        <v>2.8100578219891759E-7</v>
      </c>
      <c r="F38">
        <v>2.5606853887438774E-4</v>
      </c>
      <c r="G38">
        <v>2.9741786420345306E-6</v>
      </c>
      <c r="H38">
        <v>1.4447076637225109E-6</v>
      </c>
      <c r="I38">
        <v>1.0557141649769619E-6</v>
      </c>
      <c r="J38">
        <v>4.2072922951774672E-5</v>
      </c>
      <c r="K38">
        <v>1.303290446230676E-6</v>
      </c>
      <c r="M38">
        <v>5.2608766054618172E-7</v>
      </c>
      <c r="N38">
        <v>4.489629645831883E-7</v>
      </c>
      <c r="O38">
        <v>1.7719676179694943E-6</v>
      </c>
      <c r="P38">
        <v>7.9013843787834048E-6</v>
      </c>
      <c r="Q38">
        <v>2.3625907488167286E-6</v>
      </c>
      <c r="R38">
        <v>9.2337722890079021E-7</v>
      </c>
      <c r="S38">
        <v>5.3296025726012886E-7</v>
      </c>
      <c r="T38">
        <v>1.7291851690970361E-4</v>
      </c>
      <c r="U38">
        <v>9.2802292783744633E-7</v>
      </c>
      <c r="V38">
        <v>1.0701644441724056E-6</v>
      </c>
      <c r="AB38">
        <f>B43/4.80717005757469E-07</f>
        <v>0.85612360044144109</v>
      </c>
      <c r="AC38">
        <f>C40/5.70918075482041E-07</f>
        <v>1.050731817178475</v>
      </c>
      <c r="AD38">
        <f t="shared" si="49"/>
        <v>1.1812159936875577</v>
      </c>
      <c r="AE38">
        <f t="shared" si="34"/>
        <v>0.77335858393889501</v>
      </c>
      <c r="AG38">
        <f t="shared" si="35"/>
        <v>1.0288459012442663</v>
      </c>
      <c r="AH38">
        <f t="shared" si="36"/>
        <v>0.9742036503324204</v>
      </c>
      <c r="AI38">
        <f t="shared" si="37"/>
        <v>1.2801140751397204</v>
      </c>
      <c r="AJ38">
        <f t="shared" si="38"/>
        <v>1.03972471416187</v>
      </c>
      <c r="AK38">
        <f t="shared" si="43"/>
        <v>1.018959159311198</v>
      </c>
      <c r="AM38">
        <f t="shared" si="47"/>
        <v>0.94420979745559586</v>
      </c>
      <c r="AN38">
        <f t="shared" si="50"/>
        <v>1.233009920990612</v>
      </c>
      <c r="AO38">
        <f t="shared" si="26"/>
        <v>1.0975708054353439</v>
      </c>
      <c r="AP38">
        <f t="shared" si="27"/>
        <v>0.90150958887165389</v>
      </c>
      <c r="AQ38">
        <f t="shared" si="28"/>
        <v>0.9111509800929839</v>
      </c>
      <c r="AR38">
        <f t="shared" si="29"/>
        <v>1.1115500805116842</v>
      </c>
      <c r="AS38">
        <f>S41/5.56669391471587E-07</f>
        <v>0.76639312351849376</v>
      </c>
      <c r="AT38">
        <f t="shared" si="31"/>
        <v>0.96983575201335515</v>
      </c>
      <c r="AU38">
        <f t="shared" si="32"/>
        <v>1.0411834596909046</v>
      </c>
      <c r="AV38">
        <f t="shared" si="42"/>
        <v>1.1284395319795191</v>
      </c>
      <c r="BA38">
        <f t="shared" si="21"/>
        <v>1.0162173966313681</v>
      </c>
      <c r="BB38">
        <f t="shared" si="22"/>
        <v>0.14043989837780213</v>
      </c>
      <c r="BC38">
        <f t="shared" si="23"/>
        <v>3.2219122351050587E-2</v>
      </c>
    </row>
    <row r="39" spans="2:55" x14ac:dyDescent="0.25">
      <c r="B39">
        <v>2.7563692128751427E-7</v>
      </c>
      <c r="C39">
        <v>7.7984441304579377E-7</v>
      </c>
      <c r="D39">
        <v>8.1097794463858008E-5</v>
      </c>
      <c r="E39">
        <v>4.0830127545632422E-7</v>
      </c>
      <c r="F39">
        <v>2.802257367875427E-4</v>
      </c>
      <c r="G39">
        <v>2.7616624720394611E-6</v>
      </c>
      <c r="H39">
        <v>1.2685868568951264E-6</v>
      </c>
      <c r="I39">
        <v>7.6211290434002876E-7</v>
      </c>
      <c r="J39">
        <v>4.2027295421576127E-5</v>
      </c>
      <c r="K39">
        <v>1.4030119928065687E-6</v>
      </c>
      <c r="M39">
        <v>4.3022350837418344E-7</v>
      </c>
      <c r="N39">
        <v>6.1926539274281822E-7</v>
      </c>
      <c r="O39">
        <v>1.6784147192083765E-6</v>
      </c>
      <c r="P39">
        <v>7.961527444422245E-6</v>
      </c>
      <c r="Q39">
        <v>2.4189503164961934E-6</v>
      </c>
      <c r="R39">
        <v>1.065931428456679E-6</v>
      </c>
      <c r="S39">
        <v>4.8597212298773229E-7</v>
      </c>
      <c r="T39">
        <v>1.6401213360950351E-4</v>
      </c>
      <c r="U39">
        <v>9.3581547844223678E-7</v>
      </c>
      <c r="V39">
        <v>1.348935256828554E-6</v>
      </c>
      <c r="AB39">
        <f>B44/4.80717005757469E-07</f>
        <v>0.71629208135451705</v>
      </c>
      <c r="AC39">
        <f>C41/5.70918075482041E-07</f>
        <v>0.80160442912604779</v>
      </c>
      <c r="AD39">
        <f t="shared" si="49"/>
        <v>1.0403176461364887</v>
      </c>
      <c r="AE39">
        <f t="shared" si="34"/>
        <v>1.1236896754808623</v>
      </c>
      <c r="AG39">
        <f t="shared" si="35"/>
        <v>0.9553310197380267</v>
      </c>
      <c r="AH39">
        <f t="shared" si="36"/>
        <v>0.85544084646618124</v>
      </c>
      <c r="AI39">
        <f t="shared" si="37"/>
        <v>0.92410567941235466</v>
      </c>
      <c r="AJ39">
        <f t="shared" si="38"/>
        <v>1.0385971464184076</v>
      </c>
      <c r="AK39">
        <f t="shared" si="43"/>
        <v>1.0398056310904353</v>
      </c>
      <c r="AM39">
        <f t="shared" si="47"/>
        <v>0.90983380569248895</v>
      </c>
      <c r="AN39">
        <f t="shared" si="50"/>
        <v>1.3312229184065196</v>
      </c>
      <c r="AO39">
        <f t="shared" si="26"/>
        <v>1.0396233974789197</v>
      </c>
      <c r="AP39">
        <f t="shared" si="27"/>
        <v>0.9083716206091732</v>
      </c>
      <c r="AQ39">
        <f t="shared" si="28"/>
        <v>0.93288647336640851</v>
      </c>
      <c r="AR39">
        <f t="shared" si="29"/>
        <v>1.2831550616982539</v>
      </c>
      <c r="AS39">
        <f>S42/5.56669391471587E-07</f>
        <v>0.93536061841524765</v>
      </c>
      <c r="AT39">
        <f t="shared" si="31"/>
        <v>0.91988315526410536</v>
      </c>
      <c r="AU39">
        <f t="shared" si="32"/>
        <v>1.0499262122190332</v>
      </c>
      <c r="AV39">
        <f t="shared" si="42"/>
        <v>0.9154879118928968</v>
      </c>
      <c r="BA39">
        <f t="shared" si="21"/>
        <v>0.98531238580349301</v>
      </c>
      <c r="BB39">
        <f t="shared" si="22"/>
        <v>0.14853374341513526</v>
      </c>
      <c r="BC39">
        <f t="shared" si="23"/>
        <v>3.4075977750124969E-2</v>
      </c>
    </row>
    <row r="40" spans="2:55" x14ac:dyDescent="0.25">
      <c r="B40">
        <v>3.0565934139303863E-7</v>
      </c>
      <c r="C40">
        <v>5.9988178691128269E-7</v>
      </c>
      <c r="D40">
        <v>1.2466635962482542E-4</v>
      </c>
      <c r="E40">
        <v>4.1630482883192599E-7</v>
      </c>
      <c r="F40">
        <v>2.9034991166554391E-4</v>
      </c>
      <c r="G40">
        <v>2.5978661142289639E-6</v>
      </c>
      <c r="H40">
        <v>1.2390623851388227E-6</v>
      </c>
      <c r="I40">
        <v>1.0869680409086868E-6</v>
      </c>
      <c r="J40">
        <v>4.177348455414176E-5</v>
      </c>
      <c r="K40">
        <v>1.4317156455945224E-6</v>
      </c>
      <c r="M40">
        <v>3.7604525005008327E-7</v>
      </c>
      <c r="N40">
        <v>5.7304259826196358E-7</v>
      </c>
      <c r="O40">
        <v>1.4886536519043148E-6</v>
      </c>
      <c r="P40">
        <v>7.9091987572610378E-6</v>
      </c>
      <c r="Q40">
        <v>2.2470921976491809E-6</v>
      </c>
      <c r="R40">
        <v>1.0557141649769619E-6</v>
      </c>
      <c r="S40">
        <v>5.0278140406589955E-7</v>
      </c>
      <c r="T40">
        <v>1.6704312292858958E-4</v>
      </c>
      <c r="U40">
        <v>9.1699621407315135E-7</v>
      </c>
      <c r="V40">
        <v>1.094373146770522E-6</v>
      </c>
      <c r="AB40">
        <f>B45/4.80717005757469E-07</f>
        <v>0.72366431855405544</v>
      </c>
      <c r="AC40">
        <f>C42/5.70918075482041E-07</f>
        <v>1.0146829399572685</v>
      </c>
      <c r="AD40">
        <f>D46/0.0000608062368883111</f>
        <v>0.97270442870786133</v>
      </c>
      <c r="AE40">
        <f t="shared" si="34"/>
        <v>1.1457163279454485</v>
      </c>
      <c r="AG40">
        <f t="shared" si="35"/>
        <v>0.89866959093535392</v>
      </c>
      <c r="AH40">
        <f t="shared" si="36"/>
        <v>0.83553173344533971</v>
      </c>
      <c r="AI40">
        <f t="shared" si="37"/>
        <v>1.3180111952221667</v>
      </c>
      <c r="AJ40">
        <f t="shared" si="38"/>
        <v>1.0323248598007924</v>
      </c>
      <c r="AK40">
        <f t="shared" si="43"/>
        <v>0.9677148855268749</v>
      </c>
      <c r="AM40">
        <f t="shared" si="47"/>
        <v>0.86464275725569428</v>
      </c>
      <c r="AN40">
        <f t="shared" si="50"/>
        <v>1.2544959271032363</v>
      </c>
      <c r="AO40">
        <f t="shared" si="26"/>
        <v>0.92208388639019334</v>
      </c>
      <c r="AP40">
        <f t="shared" si="27"/>
        <v>0.90240117150970078</v>
      </c>
      <c r="AQ40">
        <f t="shared" si="28"/>
        <v>0.86660809083112711</v>
      </c>
      <c r="AR40">
        <f t="shared" si="29"/>
        <v>1.2708556463693657</v>
      </c>
      <c r="AS40">
        <f>S44/5.56669391471587E-07</f>
        <v>0.8764991718856413</v>
      </c>
      <c r="AT40">
        <f t="shared" si="31"/>
        <v>0.93688284886635442</v>
      </c>
      <c r="AU40">
        <f t="shared" si="32"/>
        <v>1.0288121791527356</v>
      </c>
      <c r="AV40">
        <f t="shared" si="42"/>
        <v>0.96888749318938638</v>
      </c>
      <c r="BA40">
        <f t="shared" si="21"/>
        <v>0.98953628698150486</v>
      </c>
      <c r="BB40">
        <f t="shared" si="22"/>
        <v>0.15774236366168642</v>
      </c>
      <c r="BC40">
        <f t="shared" si="23"/>
        <v>3.6188580121922824E-2</v>
      </c>
    </row>
    <row r="41" spans="2:55" x14ac:dyDescent="0.25">
      <c r="B41">
        <v>2.113085884047905E-7</v>
      </c>
      <c r="C41">
        <v>4.5765045797452331E-7</v>
      </c>
      <c r="D41">
        <v>8.1011690781451762E-5</v>
      </c>
      <c r="E41">
        <v>2.8713787969536497E-7</v>
      </c>
      <c r="F41">
        <v>2.8500409098342061E-4</v>
      </c>
      <c r="G41">
        <v>2.8162758098915219E-6</v>
      </c>
      <c r="H41">
        <v>1.2409509508870542E-6</v>
      </c>
      <c r="I41">
        <v>1.0326039046049118E-6</v>
      </c>
      <c r="J41">
        <v>4.1729079384822398E-5</v>
      </c>
      <c r="K41">
        <v>1.332453393843025E-6</v>
      </c>
      <c r="M41">
        <v>3.6235451261745766E-7</v>
      </c>
      <c r="N41">
        <v>5.2754876378457993E-7</v>
      </c>
      <c r="O41">
        <v>1.5901823644526303E-6</v>
      </c>
      <c r="P41">
        <v>8.6509244283661246E-6</v>
      </c>
      <c r="Q41">
        <v>2.422821125946939E-6</v>
      </c>
      <c r="R41">
        <v>7.6211290434002876E-7</v>
      </c>
      <c r="S41">
        <v>4.2662759369704872E-7</v>
      </c>
      <c r="T41">
        <v>1.654903608141467E-4</v>
      </c>
      <c r="U41">
        <v>1.0413943982712226E-6</v>
      </c>
      <c r="V41">
        <v>1.1582069419091567E-6</v>
      </c>
      <c r="AB41">
        <f>B46/4.80717005757469E-07</f>
        <v>0.79469278383722264</v>
      </c>
      <c r="AC41">
        <f>C46/5.70918075482041E-07</f>
        <v>1.0432572786693981</v>
      </c>
      <c r="AD41">
        <f>D51/0.0000608062368883111</f>
        <v>0.8799172450695244</v>
      </c>
      <c r="AE41">
        <f t="shared" si="34"/>
        <v>0.79023478555766036</v>
      </c>
      <c r="AG41">
        <f t="shared" si="35"/>
        <v>0.9742231965589605</v>
      </c>
      <c r="AH41">
        <f t="shared" si="36"/>
        <v>0.83680524205335749</v>
      </c>
      <c r="AI41">
        <f t="shared" si="37"/>
        <v>1.2520915567688973</v>
      </c>
      <c r="AJ41">
        <f t="shared" si="38"/>
        <v>1.0312274995809949</v>
      </c>
      <c r="AK41">
        <f t="shared" si="43"/>
        <v>1.1916922582538303</v>
      </c>
      <c r="AM41">
        <f t="shared" si="47"/>
        <v>1.1218291267539129</v>
      </c>
      <c r="AN41">
        <f t="shared" si="50"/>
        <v>0.94450978763221027</v>
      </c>
      <c r="AO41">
        <f t="shared" si="26"/>
        <v>0.98497157670485158</v>
      </c>
      <c r="AP41">
        <f t="shared" si="27"/>
        <v>0.98702846879813566</v>
      </c>
      <c r="AQ41">
        <f t="shared" si="28"/>
        <v>0.93437928028887962</v>
      </c>
      <c r="AR41">
        <f t="shared" si="29"/>
        <v>0.91742208239918566</v>
      </c>
      <c r="AS41">
        <f>S45/5.56669391471587E-07</f>
        <v>1.1706806007925126</v>
      </c>
      <c r="AT41">
        <f t="shared" si="31"/>
        <v>0.928173982749113</v>
      </c>
      <c r="AU41">
        <f t="shared" si="32"/>
        <v>1.1683791315602965</v>
      </c>
      <c r="AV41">
        <f t="shared" si="42"/>
        <v>1.035421845260778</v>
      </c>
      <c r="BA41">
        <f t="shared" si="21"/>
        <v>0.99931251206788008</v>
      </c>
      <c r="BB41">
        <f t="shared" si="22"/>
        <v>0.13423459378005573</v>
      </c>
      <c r="BC41">
        <f t="shared" si="23"/>
        <v>3.0795527842868226E-2</v>
      </c>
    </row>
    <row r="42" spans="2:55" x14ac:dyDescent="0.25">
      <c r="B42">
        <v>5.1006463763769716E-7</v>
      </c>
      <c r="C42">
        <v>5.793008313048631E-7</v>
      </c>
      <c r="D42">
        <v>4.4110878661740571E-5</v>
      </c>
      <c r="E42">
        <v>4.8434003474540077E-7</v>
      </c>
      <c r="F42">
        <v>2.4653298896737397E-4</v>
      </c>
      <c r="G42">
        <v>2.745910023804754E-6</v>
      </c>
      <c r="H42">
        <v>1.4472352631855756E-6</v>
      </c>
      <c r="I42">
        <v>6.7596613462228561E-7</v>
      </c>
      <c r="J42">
        <v>4.9319332902086899E-5</v>
      </c>
      <c r="K42">
        <v>1.6408494047936983E-6</v>
      </c>
      <c r="M42">
        <v>3.4435652196407318E-7</v>
      </c>
      <c r="N42">
        <v>6.4118921727640554E-7</v>
      </c>
      <c r="O42">
        <v>1.7760376067599282E-6</v>
      </c>
      <c r="P42">
        <v>7.9435849329456687E-6</v>
      </c>
      <c r="Q42">
        <v>2.3542152121081017E-6</v>
      </c>
      <c r="R42">
        <v>1.0869680409086868E-6</v>
      </c>
      <c r="S42">
        <v>5.2068662625970319E-7</v>
      </c>
      <c r="T42">
        <v>1.5976709255483001E-4</v>
      </c>
      <c r="U42">
        <v>9.722693903313484E-7</v>
      </c>
      <c r="V42">
        <v>1.2377420262055239E-6</v>
      </c>
    </row>
    <row r="43" spans="2:55" x14ac:dyDescent="0.25">
      <c r="B43">
        <v>4.1155317376251332E-7</v>
      </c>
      <c r="C43">
        <v>7.1785871114116162E-7</v>
      </c>
      <c r="D43">
        <v>7.1825299528427422E-5</v>
      </c>
      <c r="M43">
        <v>4.4678472477244213E-7</v>
      </c>
      <c r="N43">
        <v>6.9226189225446433E-7</v>
      </c>
      <c r="Q43">
        <v>1.9562903617043048E-6</v>
      </c>
      <c r="R43">
        <v>1.0326039046049118E-6</v>
      </c>
      <c r="S43">
        <v>6.5374842961318791E-7</v>
      </c>
      <c r="T43">
        <v>1.6635446809232235E-4</v>
      </c>
      <c r="U43">
        <v>8.2209589891135693E-7</v>
      </c>
      <c r="V43">
        <v>1.3319945537659805E-6</v>
      </c>
      <c r="AB43">
        <f>AVERAGEA(AB37:AB41)</f>
        <v>0.83036449804141399</v>
      </c>
      <c r="AC43">
        <f t="shared" ref="AC43:AV43" si="51">AVERAGEA(AC37:AC41)</f>
        <v>1.0335379890492513</v>
      </c>
      <c r="AD43">
        <f t="shared" si="51"/>
        <v>0.95991775421465886</v>
      </c>
      <c r="AE43">
        <f t="shared" si="51"/>
        <v>0.93398766544616196</v>
      </c>
      <c r="AG43">
        <f t="shared" si="51"/>
        <v>0.97024441250373372</v>
      </c>
      <c r="AH43">
        <f t="shared" si="51"/>
        <v>0.89229015381859489</v>
      </c>
      <c r="AI43">
        <f t="shared" si="51"/>
        <v>1.2133651201254569</v>
      </c>
      <c r="AJ43">
        <f t="shared" si="51"/>
        <v>1.0642437116038275</v>
      </c>
      <c r="AK43">
        <f t="shared" si="51"/>
        <v>1.0329413555920248</v>
      </c>
      <c r="AM43">
        <f t="shared" si="51"/>
        <v>0.98415223069330493</v>
      </c>
      <c r="AN43">
        <f t="shared" si="51"/>
        <v>1.1555434682803756</v>
      </c>
      <c r="AO43">
        <f t="shared" si="51"/>
        <v>1.0284559200514474</v>
      </c>
      <c r="AP43">
        <f t="shared" si="51"/>
        <v>0.93782838196429597</v>
      </c>
      <c r="AQ43">
        <f t="shared" si="51"/>
        <v>0.95195455637573334</v>
      </c>
      <c r="AR43">
        <f t="shared" si="51"/>
        <v>1.0843354617905485</v>
      </c>
      <c r="AS43">
        <f t="shared" si="51"/>
        <v>0.93042584413212592</v>
      </c>
      <c r="AT43">
        <f t="shared" si="51"/>
        <v>0.94336150091702642</v>
      </c>
      <c r="AU43">
        <f t="shared" si="51"/>
        <v>1.0730086400991012</v>
      </c>
      <c r="AV43">
        <f t="shared" si="51"/>
        <v>0.98869462480595227</v>
      </c>
      <c r="AZ43">
        <f>AVERAGEA(AB43:AV43)</f>
        <v>1.0004554362897389</v>
      </c>
    </row>
    <row r="44" spans="2:55" x14ac:dyDescent="0.25">
      <c r="B44">
        <v>3.4433378459652886E-7</v>
      </c>
      <c r="C44">
        <v>6.3388580429091235E-7</v>
      </c>
      <c r="D44">
        <v>6.3257801230065525E-5</v>
      </c>
      <c r="M44">
        <v>2.7226269594393671E-7</v>
      </c>
      <c r="N44">
        <v>6.5236235968768597E-7</v>
      </c>
      <c r="R44">
        <v>6.7596613462228561E-7</v>
      </c>
      <c r="S44">
        <v>4.879202606389299E-7</v>
      </c>
      <c r="V44">
        <v>1.2538401961137424E-6</v>
      </c>
    </row>
    <row r="45" spans="2:55" x14ac:dyDescent="0.25">
      <c r="B45">
        <v>3.4787774438882479E-7</v>
      </c>
      <c r="C45">
        <v>6.0250704336795025E-7</v>
      </c>
      <c r="D45">
        <v>1.1754212755477056E-4</v>
      </c>
      <c r="N45">
        <v>4.9116351874545217E-7</v>
      </c>
      <c r="S45">
        <v>6.5168205765075982E-7</v>
      </c>
      <c r="V45">
        <v>1.2607888493221253E-6</v>
      </c>
    </row>
    <row r="46" spans="2:55" x14ac:dyDescent="0.25">
      <c r="B46">
        <v>3.8202233554329723E-7</v>
      </c>
      <c r="C46">
        <v>5.9561443777056411E-7</v>
      </c>
      <c r="D46">
        <v>5.914649591431953E-5</v>
      </c>
    </row>
    <row r="47" spans="2:55" x14ac:dyDescent="0.25">
      <c r="D47">
        <v>7.7225427958182991E-5</v>
      </c>
    </row>
    <row r="48" spans="2:55" x14ac:dyDescent="0.25">
      <c r="D48">
        <v>9.7757743787951767E-5</v>
      </c>
    </row>
    <row r="49" spans="4:4" x14ac:dyDescent="0.25">
      <c r="D49">
        <v>8.3257167716510594E-5</v>
      </c>
    </row>
    <row r="50" spans="4:4" x14ac:dyDescent="0.25">
      <c r="D50">
        <v>6.8763358285650611E-5</v>
      </c>
    </row>
    <row r="51" spans="4:4" x14ac:dyDescent="0.25">
      <c r="D51">
        <v>5.3504456445807591E-5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87EC3-167D-4633-B33C-5BCA44726527}">
  <dimension ref="B1:BC49"/>
  <sheetViews>
    <sheetView tabSelected="1" topLeftCell="AA19" workbookViewId="0">
      <selection activeCell="AB44" sqref="AB44:AK44"/>
    </sheetView>
  </sheetViews>
  <sheetFormatPr defaultRowHeight="15" x14ac:dyDescent="0.25"/>
  <cols>
    <col min="15" max="15" width="12" bestFit="1" customWidth="1"/>
    <col min="22" max="22" width="12" bestFit="1" customWidth="1"/>
    <col min="28" max="28" width="12" bestFit="1" customWidth="1"/>
    <col min="30" max="30" width="12" bestFit="1" customWidth="1"/>
  </cols>
  <sheetData>
    <row r="1" spans="2:55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7</v>
      </c>
      <c r="H1" t="s">
        <v>9</v>
      </c>
      <c r="I1" t="s">
        <v>11</v>
      </c>
      <c r="J1" t="s">
        <v>15</v>
      </c>
      <c r="K1" t="s">
        <v>16</v>
      </c>
      <c r="AB1">
        <f>AVERAGEA(B2:B9)</f>
        <v>3.9841522436745436E-7</v>
      </c>
      <c r="AC1">
        <f t="shared" ref="AC1:AI1" si="0">AVERAGEA(C2:C9)</f>
        <v>5.8833544613889899E-7</v>
      </c>
      <c r="AD1">
        <f t="shared" si="0"/>
        <v>7.3198129484808305E-5</v>
      </c>
      <c r="AE1">
        <f t="shared" si="0"/>
        <v>3.5021118094391568E-7</v>
      </c>
      <c r="AF1">
        <f t="shared" si="0"/>
        <v>2.7305282856104895E-4</v>
      </c>
      <c r="AG1">
        <f t="shared" si="0"/>
        <v>9.1242334576691064E-7</v>
      </c>
      <c r="AH1">
        <f t="shared" si="0"/>
        <v>1.0921168268396286E-4</v>
      </c>
      <c r="AI1">
        <f t="shared" si="0"/>
        <v>8.2122392086603213E-7</v>
      </c>
      <c r="AJ1">
        <f t="shared" ref="AJ1" si="1">AVERAGEA(J2:J9)</f>
        <v>2.6775041988003068E-6</v>
      </c>
      <c r="AK1">
        <f t="shared" ref="AK1" si="2">AVERAGEA(K2:K9)</f>
        <v>3.9081612612790195E-7</v>
      </c>
      <c r="BA1" t="s">
        <v>14</v>
      </c>
      <c r="BB1" t="s">
        <v>13</v>
      </c>
      <c r="BC1" t="s">
        <v>12</v>
      </c>
    </row>
    <row r="2" spans="2:55" x14ac:dyDescent="0.25">
      <c r="B2">
        <v>5.22930349688977E-7</v>
      </c>
      <c r="C2">
        <v>6.3807692640693858E-7</v>
      </c>
      <c r="D2">
        <v>8.1097794463858008E-5</v>
      </c>
      <c r="E2">
        <v>3.9683982322458178E-7</v>
      </c>
      <c r="F2">
        <v>2.4421382113359869E-4</v>
      </c>
      <c r="G2">
        <v>6.9671295932494104E-7</v>
      </c>
      <c r="H2">
        <v>1.1998458649031818E-4</v>
      </c>
      <c r="I2">
        <v>6.9015732151456177E-7</v>
      </c>
      <c r="J2">
        <v>2.9956281650811434E-6</v>
      </c>
      <c r="K2">
        <v>2.2996209736447781E-7</v>
      </c>
      <c r="AB2">
        <f>B2/3.98415224367454E-07</f>
        <v>1.312526022365762</v>
      </c>
      <c r="AC2">
        <f>C2/5.88335446138899E-07</f>
        <v>1.0845461217651948</v>
      </c>
      <c r="AD2">
        <f>D2/0.0000731981294848083</f>
        <v>1.1079216782539398</v>
      </c>
      <c r="AE2">
        <f>E2/3.50211180943916E-07</f>
        <v>1.1331443563708865</v>
      </c>
      <c r="AF2">
        <f>F2/0.000273052828561049</f>
        <v>0.89438304822027315</v>
      </c>
      <c r="AG2">
        <f>G2/9.12423345766911E-07</f>
        <v>0.76358519601374208</v>
      </c>
      <c r="AH2">
        <f>H2/0.000109211682683963</f>
        <v>1.0986424120716995</v>
      </c>
      <c r="AI2">
        <f>I2/8.21223920866032E-07</f>
        <v>0.84040089916858207</v>
      </c>
      <c r="AJ2">
        <f>J2/2.67750419880031E-06</f>
        <v>1.1188136199462815</v>
      </c>
      <c r="AK2">
        <f>K2/3.90816126127902E-07</f>
        <v>0.58841506782966868</v>
      </c>
      <c r="BA2">
        <f>AVERAGEA(AB2:AK2)</f>
        <v>0.99423784220060318</v>
      </c>
      <c r="BB2">
        <f>STDEV(AB2:AK2)</f>
        <v>0.2159297664040648</v>
      </c>
      <c r="BC2">
        <f>BB2/SQRT(10)</f>
        <v>6.8282987646495069E-2</v>
      </c>
    </row>
    <row r="3" spans="2:55" x14ac:dyDescent="0.25">
      <c r="B3">
        <v>3.3714741221047007E-7</v>
      </c>
      <c r="C3">
        <v>5.9976628108415753E-7</v>
      </c>
      <c r="D3">
        <v>8.1011690781451762E-5</v>
      </c>
      <c r="E3">
        <v>3.12794838919217E-7</v>
      </c>
      <c r="F3">
        <v>3.0793729820288718E-4</v>
      </c>
      <c r="G3">
        <v>9.2337722890079021E-7</v>
      </c>
      <c r="H3">
        <v>1.0085832036565989E-4</v>
      </c>
      <c r="I3">
        <v>8.4046951087657362E-7</v>
      </c>
      <c r="J3">
        <v>2.5144618120975792E-6</v>
      </c>
      <c r="K3">
        <v>5.3977328207110986E-7</v>
      </c>
      <c r="AB3">
        <f t="shared" ref="AB3:AB8" si="3">B3/3.98415224367454E-07</f>
        <v>0.84622120739925011</v>
      </c>
      <c r="AC3">
        <f t="shared" ref="AC3:AC12" si="4">C3/5.88335446138899E-07</f>
        <v>1.019429111436811</v>
      </c>
      <c r="AD3">
        <f t="shared" ref="AD3:AD12" si="5">D3/0.0000731981294848083</f>
        <v>1.1067453683808286</v>
      </c>
      <c r="AE3">
        <f t="shared" ref="AE3:AE9" si="6">E3/3.50211180943916E-07</f>
        <v>0.89316062975530475</v>
      </c>
      <c r="AF3">
        <f t="shared" ref="AF3:AF9" si="7">F3/0.000273052828561049</f>
        <v>1.1277572176258879</v>
      </c>
      <c r="AG3">
        <f t="shared" ref="AG3:AG9" si="8">G3/9.12423345766911E-07</f>
        <v>1.01200526398705</v>
      </c>
      <c r="AH3">
        <f t="shared" ref="AH3:AH9" si="9">H3/0.000109211682683963</f>
        <v>0.92351219106772597</v>
      </c>
      <c r="AI3">
        <f t="shared" ref="AI3:AI9" si="10">I3/8.21223920866032E-07</f>
        <v>1.0234352525803754</v>
      </c>
      <c r="AJ3">
        <f t="shared" ref="AJ3:AJ42" si="11">J3/2.67750419880031E-06</f>
        <v>0.93910658038340922</v>
      </c>
      <c r="AK3">
        <f t="shared" ref="AK3:AK42" si="12">K3/3.90816126127902E-07</f>
        <v>1.3811438320599361</v>
      </c>
      <c r="BA3">
        <f t="shared" ref="BA3:BA9" si="13">AVERAGEA(AB3:AK3)</f>
        <v>1.0272516654676578</v>
      </c>
      <c r="BB3">
        <f t="shared" ref="BB3:BB42" si="14">STDEV(AB3:AK3)</f>
        <v>0.1532073241975683</v>
      </c>
      <c r="BC3">
        <f t="shared" ref="BC3:BC42" si="15">BB3/SQRT(10)</f>
        <v>4.8448409868414456E-2</v>
      </c>
    </row>
    <row r="4" spans="2:55" x14ac:dyDescent="0.25">
      <c r="B4">
        <v>3.3139235711132642E-7</v>
      </c>
      <c r="C4">
        <v>5.9988178691128269E-7</v>
      </c>
      <c r="D4">
        <v>7.1825299528427422E-5</v>
      </c>
      <c r="E4">
        <v>4.0745908336248249E-7</v>
      </c>
      <c r="F4">
        <v>2.7409024187363684E-4</v>
      </c>
      <c r="G4">
        <v>1.065931428456679E-6</v>
      </c>
      <c r="H4">
        <v>9.3929411377757788E-5</v>
      </c>
      <c r="I4">
        <v>8.7117950897663832E-7</v>
      </c>
      <c r="J4">
        <v>2.6216293917968869E-6</v>
      </c>
      <c r="K4">
        <v>3.0261071515269578E-7</v>
      </c>
      <c r="AB4">
        <f t="shared" si="3"/>
        <v>0.8317763399665844</v>
      </c>
      <c r="AC4">
        <f t="shared" si="4"/>
        <v>1.0196254379166843</v>
      </c>
      <c r="AD4">
        <f t="shared" si="5"/>
        <v>0.98124501314387003</v>
      </c>
      <c r="AE4">
        <f t="shared" si="6"/>
        <v>1.1634668038418063</v>
      </c>
      <c r="AF4">
        <f t="shared" si="7"/>
        <v>1.0037993135542849</v>
      </c>
      <c r="AG4">
        <f t="shared" si="8"/>
        <v>1.1682421689470706</v>
      </c>
      <c r="AH4">
        <f t="shared" si="9"/>
        <v>0.86006743115176532</v>
      </c>
      <c r="AI4">
        <f t="shared" si="10"/>
        <v>1.0608306539073107</v>
      </c>
      <c r="AJ4">
        <f t="shared" si="11"/>
        <v>0.97913175746709991</v>
      </c>
      <c r="AK4">
        <f t="shared" si="12"/>
        <v>0.77430457681180909</v>
      </c>
      <c r="BA4">
        <f t="shared" si="13"/>
        <v>0.98424894967082854</v>
      </c>
      <c r="BB4">
        <f t="shared" si="14"/>
        <v>0.1317623320406994</v>
      </c>
      <c r="BC4">
        <f t="shared" si="15"/>
        <v>4.1666907906399195E-2</v>
      </c>
    </row>
    <row r="5" spans="2:55" x14ac:dyDescent="0.25">
      <c r="B5">
        <v>5.1006463763769716E-7</v>
      </c>
      <c r="C5">
        <v>4.5765045797452331E-7</v>
      </c>
      <c r="D5">
        <v>6.3257801230065525E-5</v>
      </c>
      <c r="E5">
        <v>4.0404256651527248E-7</v>
      </c>
      <c r="F5">
        <v>2.5606853887438774E-4</v>
      </c>
      <c r="G5">
        <v>1.0557141649769619E-6</v>
      </c>
      <c r="H5">
        <v>9.7129639470949769E-5</v>
      </c>
      <c r="I5">
        <v>8.3039049059152603E-7</v>
      </c>
      <c r="J5">
        <v>2.3665998014621437E-6</v>
      </c>
      <c r="K5">
        <v>3.9184305933304131E-7</v>
      </c>
      <c r="AB5">
        <f t="shared" si="3"/>
        <v>1.2802338024293725</v>
      </c>
      <c r="AC5">
        <f t="shared" si="4"/>
        <v>0.77787333905847567</v>
      </c>
      <c r="AD5">
        <f t="shared" si="5"/>
        <v>0.86419969574761035</v>
      </c>
      <c r="AE5">
        <f t="shared" si="6"/>
        <v>1.1537112134063396</v>
      </c>
      <c r="AF5">
        <f t="shared" si="7"/>
        <v>0.93779852134780606</v>
      </c>
      <c r="AG5">
        <f t="shared" si="8"/>
        <v>1.1570442271943535</v>
      </c>
      <c r="AH5">
        <f t="shared" si="9"/>
        <v>0.88937041426258145</v>
      </c>
      <c r="AI5">
        <f t="shared" si="10"/>
        <v>1.0111620831938593</v>
      </c>
      <c r="AJ5">
        <f t="shared" si="11"/>
        <v>0.88388276011762323</v>
      </c>
      <c r="AK5">
        <f t="shared" si="12"/>
        <v>1.0026276633344531</v>
      </c>
      <c r="BA5">
        <f t="shared" si="13"/>
        <v>0.99579037200924747</v>
      </c>
      <c r="BB5">
        <f t="shared" si="14"/>
        <v>0.15781438330607625</v>
      </c>
      <c r="BC5">
        <f t="shared" si="15"/>
        <v>4.9905289878205451E-2</v>
      </c>
    </row>
    <row r="6" spans="2:55" x14ac:dyDescent="0.25">
      <c r="B6">
        <v>4.1155317376251332E-7</v>
      </c>
      <c r="C6">
        <v>5.793008313048631E-7</v>
      </c>
      <c r="D6">
        <v>5.914649591431953E-5</v>
      </c>
      <c r="E6">
        <v>3.041081981791649E-7</v>
      </c>
      <c r="F6">
        <v>2.802257367875427E-4</v>
      </c>
      <c r="G6">
        <v>7.6211290434002876E-7</v>
      </c>
      <c r="H6">
        <v>1.0406635556137189E-4</v>
      </c>
      <c r="I6">
        <v>8.6248837760649621E-7</v>
      </c>
      <c r="J6">
        <v>2.7616624720394611E-6</v>
      </c>
      <c r="K6">
        <v>6.0711681726388633E-7</v>
      </c>
      <c r="AB6">
        <f t="shared" si="3"/>
        <v>1.03297552049101</v>
      </c>
      <c r="AC6">
        <f t="shared" si="4"/>
        <v>0.98464376930996111</v>
      </c>
      <c r="AD6">
        <f t="shared" si="5"/>
        <v>0.80803288732391609</v>
      </c>
      <c r="AE6">
        <f t="shared" si="6"/>
        <v>0.86835662230860022</v>
      </c>
      <c r="AF6">
        <f t="shared" si="7"/>
        <v>1.0262693057028338</v>
      </c>
      <c r="AG6">
        <f t="shared" si="8"/>
        <v>0.83526238984980916</v>
      </c>
      <c r="AH6">
        <f t="shared" si="9"/>
        <v>0.95288666014348788</v>
      </c>
      <c r="AI6">
        <f t="shared" si="10"/>
        <v>1.050247509469705</v>
      </c>
      <c r="AJ6">
        <f t="shared" si="11"/>
        <v>1.0314316120500797</v>
      </c>
      <c r="AK6">
        <f t="shared" si="12"/>
        <v>1.5534589713045663</v>
      </c>
      <c r="BA6">
        <f t="shared" si="13"/>
        <v>1.0143565247953972</v>
      </c>
      <c r="BB6">
        <f t="shared" si="14"/>
        <v>0.20905110134017593</v>
      </c>
      <c r="BC6">
        <f t="shared" si="15"/>
        <v>6.6107762760163419E-2</v>
      </c>
    </row>
    <row r="7" spans="2:55" x14ac:dyDescent="0.25">
      <c r="B7">
        <v>3.4433378459652886E-7</v>
      </c>
      <c r="C7">
        <v>6.3388580429091235E-7</v>
      </c>
      <c r="D7">
        <v>7.7225427958182991E-5</v>
      </c>
      <c r="E7">
        <v>2.8100578219891759E-7</v>
      </c>
      <c r="F7">
        <v>2.9034991166554391E-4</v>
      </c>
      <c r="G7">
        <v>1.0869680409086868E-6</v>
      </c>
      <c r="H7">
        <v>1.2334052007645369E-4</v>
      </c>
      <c r="I7">
        <v>6.8059307523071766E-7</v>
      </c>
      <c r="J7">
        <v>2.5978661142289639E-6</v>
      </c>
      <c r="K7">
        <v>3.3296419132966548E-7</v>
      </c>
      <c r="AB7">
        <f t="shared" si="3"/>
        <v>0.86425860142069666</v>
      </c>
      <c r="AC7">
        <f t="shared" si="4"/>
        <v>1.077422427037074</v>
      </c>
      <c r="AD7">
        <f t="shared" si="5"/>
        <v>1.0550191446382591</v>
      </c>
      <c r="AE7">
        <f t="shared" si="6"/>
        <v>0.80238952234914174</v>
      </c>
      <c r="AF7">
        <f t="shared" si="7"/>
        <v>1.063347020412307</v>
      </c>
      <c r="AG7">
        <f t="shared" si="8"/>
        <v>1.1912979276029674</v>
      </c>
      <c r="AH7">
        <f t="shared" si="9"/>
        <v>1.1293711171301768</v>
      </c>
      <c r="AI7">
        <f t="shared" si="10"/>
        <v>0.82875456734503017</v>
      </c>
      <c r="AJ7">
        <f t="shared" si="11"/>
        <v>0.97025659769010664</v>
      </c>
      <c r="AK7">
        <f t="shared" si="12"/>
        <v>0.85197147474077517</v>
      </c>
      <c r="BA7">
        <f t="shared" si="13"/>
        <v>0.98340884003665341</v>
      </c>
      <c r="BB7">
        <f t="shared" si="14"/>
        <v>0.13872876866021105</v>
      </c>
      <c r="BC7">
        <f t="shared" si="15"/>
        <v>4.3869888595685261E-2</v>
      </c>
    </row>
    <row r="8" spans="2:55" x14ac:dyDescent="0.25">
      <c r="B8">
        <v>3.4787774438882479E-7</v>
      </c>
      <c r="C8">
        <v>6.0250704336795025E-7</v>
      </c>
      <c r="D8">
        <v>8.3257167716510594E-5</v>
      </c>
      <c r="E8">
        <v>4.0830127545632422E-7</v>
      </c>
      <c r="F8">
        <v>2.8500409098342061E-4</v>
      </c>
      <c r="G8">
        <v>1.0326039046049118E-6</v>
      </c>
      <c r="H8">
        <v>1.1717652523657307E-4</v>
      </c>
      <c r="I8">
        <v>7.9096207628026605E-7</v>
      </c>
      <c r="J8">
        <v>2.8162758098915219E-6</v>
      </c>
      <c r="K8">
        <v>3.0277988116722554E-7</v>
      </c>
      <c r="AB8">
        <f t="shared" si="3"/>
        <v>0.87315374291013781</v>
      </c>
      <c r="AC8">
        <f t="shared" si="4"/>
        <v>1.0240876141698685</v>
      </c>
      <c r="AD8">
        <f t="shared" si="5"/>
        <v>1.1374220666907884</v>
      </c>
      <c r="AE8">
        <f t="shared" si="6"/>
        <v>1.1658716159656564</v>
      </c>
      <c r="AF8">
        <f t="shared" si="7"/>
        <v>1.0437690482290665</v>
      </c>
      <c r="AG8">
        <f t="shared" si="8"/>
        <v>1.1317157867513643</v>
      </c>
      <c r="AH8">
        <f t="shared" si="9"/>
        <v>1.0729303162158828</v>
      </c>
      <c r="AI8">
        <f t="shared" si="10"/>
        <v>0.96315031282350738</v>
      </c>
      <c r="AJ8">
        <f t="shared" si="11"/>
        <v>1.0518287183838555</v>
      </c>
      <c r="AK8">
        <f t="shared" si="12"/>
        <v>0.7747374300213371</v>
      </c>
      <c r="BA8">
        <f t="shared" si="13"/>
        <v>1.0238666652161466</v>
      </c>
      <c r="BB8">
        <f t="shared" si="14"/>
        <v>0.12326267183845892</v>
      </c>
      <c r="BC8">
        <f t="shared" si="15"/>
        <v>3.8979079348742465E-2</v>
      </c>
    </row>
    <row r="9" spans="2:55" x14ac:dyDescent="0.25">
      <c r="B9">
        <v>3.8202233554329723E-7</v>
      </c>
      <c r="C9">
        <v>5.9561443777056411E-7</v>
      </c>
      <c r="D9">
        <v>6.8763358285650611E-5</v>
      </c>
      <c r="E9">
        <v>2.8713787969536497E-7</v>
      </c>
      <c r="F9">
        <v>2.4653298896737397E-4</v>
      </c>
      <c r="G9">
        <v>6.7596613462228561E-7</v>
      </c>
      <c r="H9">
        <v>1.1720810289261863E-4</v>
      </c>
      <c r="I9">
        <v>1.0035510058514774E-6</v>
      </c>
      <c r="J9">
        <v>2.745910023804754E-6</v>
      </c>
      <c r="K9">
        <v>4.1947896534111351E-7</v>
      </c>
      <c r="AB9">
        <f>B9/3.98415224367454E-07</f>
        <v>0.95885476301719386</v>
      </c>
      <c r="AC9">
        <f t="shared" si="4"/>
        <v>1.0123721793059306</v>
      </c>
      <c r="AD9">
        <f t="shared" si="5"/>
        <v>0.93941414582078775</v>
      </c>
      <c r="AE9">
        <f t="shared" si="6"/>
        <v>0.81989923600225723</v>
      </c>
      <c r="AF9">
        <f t="shared" si="7"/>
        <v>0.90287652490753911</v>
      </c>
      <c r="AG9">
        <f t="shared" si="8"/>
        <v>0.74084703965364007</v>
      </c>
      <c r="AH9">
        <f t="shared" si="9"/>
        <v>1.0732194579566701</v>
      </c>
      <c r="AI9">
        <f t="shared" si="10"/>
        <v>1.2220187215116312</v>
      </c>
      <c r="AJ9">
        <f t="shared" si="11"/>
        <v>1.025548353961534</v>
      </c>
      <c r="AK9">
        <f t="shared" si="12"/>
        <v>1.0733409838974532</v>
      </c>
      <c r="BA9">
        <f t="shared" si="13"/>
        <v>0.97683914060346377</v>
      </c>
      <c r="BB9">
        <f t="shared" si="14"/>
        <v>0.13738305106975626</v>
      </c>
      <c r="BC9">
        <f t="shared" si="15"/>
        <v>4.3444335328366175E-2</v>
      </c>
    </row>
    <row r="11" spans="2:55" x14ac:dyDescent="0.25">
      <c r="AB11">
        <f>AVERAGEA(AB5:AB9)</f>
        <v>1.0018952860536823</v>
      </c>
      <c r="AC11">
        <f t="shared" ref="AC11:AK11" si="16">AVERAGEA(AC5:AC9)</f>
        <v>0.97527986577626202</v>
      </c>
      <c r="AD11">
        <f t="shared" si="16"/>
        <v>0.96081758804427242</v>
      </c>
      <c r="AE11">
        <f t="shared" si="16"/>
        <v>0.96204564200639897</v>
      </c>
      <c r="AF11">
        <f t="shared" si="16"/>
        <v>0.9948120841199104</v>
      </c>
      <c r="AG11">
        <f t="shared" si="16"/>
        <v>1.0112334742104268</v>
      </c>
      <c r="AH11">
        <f t="shared" si="16"/>
        <v>1.0235555931417597</v>
      </c>
      <c r="AI11">
        <f t="shared" si="16"/>
        <v>1.0150666388687466</v>
      </c>
      <c r="AJ11">
        <f t="shared" si="16"/>
        <v>0.99258960844063981</v>
      </c>
      <c r="AK11">
        <f t="shared" si="16"/>
        <v>1.0512273046597169</v>
      </c>
    </row>
    <row r="12" spans="2:55" x14ac:dyDescent="0.25">
      <c r="AB12">
        <f t="shared" ref="AB12:AB42" si="17">B12/3.98415224367454E-07</f>
        <v>0</v>
      </c>
      <c r="AC12">
        <f t="shared" si="4"/>
        <v>0</v>
      </c>
      <c r="AD12">
        <f t="shared" si="5"/>
        <v>0</v>
      </c>
    </row>
    <row r="13" spans="2:55" x14ac:dyDescent="0.25">
      <c r="B13">
        <v>8.2206679508090019E-7</v>
      </c>
      <c r="C13">
        <v>7.2316379373660311E-7</v>
      </c>
      <c r="D13">
        <v>8.5398693045135587E-5</v>
      </c>
      <c r="E13">
        <v>4.2770102481881622E-7</v>
      </c>
      <c r="F13">
        <v>4.9542263150215149E-4</v>
      </c>
      <c r="G13">
        <v>7.3348928708583117E-7</v>
      </c>
      <c r="H13">
        <v>1.4905829448252916E-4</v>
      </c>
      <c r="I13">
        <v>1.2569398677442223E-6</v>
      </c>
      <c r="J13">
        <v>3.5029224818572402E-6</v>
      </c>
      <c r="K13">
        <v>6.063619366614148E-7</v>
      </c>
      <c r="N13">
        <v>1.5515274220362425</v>
      </c>
      <c r="O13">
        <f>N13*3.90816126127902E-07</f>
        <v>6.063619366614148E-7</v>
      </c>
      <c r="P13">
        <v>6.063619366614148E-7</v>
      </c>
      <c r="U13">
        <v>8.2206679508090019E-7</v>
      </c>
      <c r="V13">
        <f>W13*3.98415224367454E-07</f>
        <v>8.2206679508090019E-7</v>
      </c>
      <c r="W13">
        <v>2.0633418223062607</v>
      </c>
      <c r="AA13">
        <v>2.0633418223062607</v>
      </c>
      <c r="AB13">
        <f t="shared" si="17"/>
        <v>2.0633418223062607</v>
      </c>
      <c r="AC13">
        <f t="shared" ref="AC13:AC42" si="18">C13/5.88335446138899E-07</f>
        <v>1.2291691729311049</v>
      </c>
      <c r="AD13">
        <f t="shared" ref="AD13:AD42" si="19">D13/0.0000731981294848083</f>
        <v>1.1666786247981844</v>
      </c>
      <c r="AE13">
        <f t="shared" ref="AE13:AE26" si="20">E13/3.50211180943916E-07</f>
        <v>1.2212660477202459</v>
      </c>
      <c r="AF13">
        <f t="shared" ref="AF13:AF42" si="21">F13/0.000273052828561049</f>
        <v>1.8143838103159775</v>
      </c>
      <c r="AG13">
        <f t="shared" ref="AG13:AG42" si="22">G13/9.12423345766911E-07</f>
        <v>0.80389140686587546</v>
      </c>
      <c r="AH13">
        <f t="shared" ref="AH13:AH42" si="23">H13/0.000109211682683963</f>
        <v>1.3648566785100673</v>
      </c>
      <c r="AI13">
        <f t="shared" ref="AI13:AI42" si="24">I13/8.21223920866032E-07</f>
        <v>1.5305689907555304</v>
      </c>
      <c r="AJ13">
        <f t="shared" si="11"/>
        <v>1.3082789873594856</v>
      </c>
      <c r="AK13">
        <f t="shared" si="12"/>
        <v>1.5515274220362425</v>
      </c>
      <c r="BA13">
        <f t="shared" ref="BA13:BA42" si="25">AVERAGEA(AB13:AK13)</f>
        <v>1.4053962963598976</v>
      </c>
      <c r="BB13">
        <f t="shared" si="14"/>
        <v>0.35465398624238875</v>
      </c>
      <c r="BC13">
        <f t="shared" si="15"/>
        <v>0.11215143777839696</v>
      </c>
    </row>
    <row r="14" spans="2:55" x14ac:dyDescent="0.25">
      <c r="B14">
        <v>7.7119693742133677E-7</v>
      </c>
      <c r="C14">
        <v>7.0380087890953291E-7</v>
      </c>
      <c r="D14">
        <v>8.5698346083518118E-5</v>
      </c>
      <c r="E14">
        <v>4.0894246922107413E-7</v>
      </c>
      <c r="F14">
        <v>4.668604233302176E-4</v>
      </c>
      <c r="G14">
        <v>1.1237425496801734E-6</v>
      </c>
      <c r="H14">
        <v>1.0427928646095097E-4</v>
      </c>
      <c r="I14">
        <v>1.2225573300383985E-6</v>
      </c>
      <c r="J14">
        <v>3.2388634281232953E-6</v>
      </c>
      <c r="K14">
        <v>6.2530352806788869E-7</v>
      </c>
      <c r="N14">
        <v>1.5999941820805168</v>
      </c>
      <c r="O14">
        <f t="shared" ref="O14:O42" si="26">N14*3.90816126127902E-07</f>
        <v>6.2530352806788869E-7</v>
      </c>
      <c r="P14">
        <v>6.2530352806788869E-7</v>
      </c>
      <c r="U14">
        <v>7.7119693742133677E-7</v>
      </c>
      <c r="V14">
        <f t="shared" ref="V14:V42" si="27">W14*3.98415224367454E-07</f>
        <v>7.7119693742133677E-7</v>
      </c>
      <c r="W14">
        <v>1.9356613157685718</v>
      </c>
      <c r="AA14">
        <v>1.9356613157685718</v>
      </c>
      <c r="AB14">
        <f t="shared" si="17"/>
        <v>1.9356613157685718</v>
      </c>
      <c r="AC14">
        <f t="shared" si="18"/>
        <v>1.1962578211603689</v>
      </c>
      <c r="AD14">
        <f t="shared" si="19"/>
        <v>1.1707723501500695</v>
      </c>
      <c r="AE14">
        <f t="shared" si="20"/>
        <v>1.1677024934465572</v>
      </c>
      <c r="AF14">
        <f t="shared" si="21"/>
        <v>1.709780579056837</v>
      </c>
      <c r="AG14">
        <f t="shared" si="22"/>
        <v>1.2316021448745857</v>
      </c>
      <c r="AH14">
        <f t="shared" si="23"/>
        <v>0.95483636821817486</v>
      </c>
      <c r="AI14">
        <f t="shared" si="24"/>
        <v>1.488701557486459</v>
      </c>
      <c r="AJ14">
        <f t="shared" si="11"/>
        <v>1.2096576466899696</v>
      </c>
      <c r="AK14">
        <f t="shared" si="12"/>
        <v>1.5999941820805168</v>
      </c>
      <c r="BA14">
        <f t="shared" si="25"/>
        <v>1.3664966458932111</v>
      </c>
      <c r="BB14">
        <f t="shared" si="14"/>
        <v>0.30373873545731078</v>
      </c>
      <c r="BC14">
        <f t="shared" si="15"/>
        <v>9.6050621766444702E-2</v>
      </c>
    </row>
    <row r="15" spans="2:55" x14ac:dyDescent="0.25">
      <c r="B15">
        <v>6.9995076046325266E-7</v>
      </c>
      <c r="C15">
        <v>9.1530910140136257E-7</v>
      </c>
      <c r="D15">
        <v>9.986679651774466E-5</v>
      </c>
      <c r="E15">
        <v>3.3239030017284676E-7</v>
      </c>
      <c r="F15">
        <v>4.3527584057301283E-4</v>
      </c>
      <c r="G15">
        <v>8.3203849499113858E-7</v>
      </c>
      <c r="H15">
        <v>1.0005994408857077E-4</v>
      </c>
      <c r="I15">
        <v>1.304203578911256E-6</v>
      </c>
      <c r="J15">
        <v>2.8375652618706226E-6</v>
      </c>
      <c r="K15">
        <v>5.2041514209122397E-7</v>
      </c>
      <c r="N15">
        <v>1.3316112291663937</v>
      </c>
      <c r="O15">
        <f t="shared" si="26"/>
        <v>5.2041514209122397E-7</v>
      </c>
      <c r="P15">
        <v>5.2041514209122397E-7</v>
      </c>
      <c r="U15">
        <v>6.9995076046325266E-7</v>
      </c>
      <c r="V15">
        <f t="shared" si="27"/>
        <v>6.9995076046325266E-7</v>
      </c>
      <c r="W15">
        <v>1.7568373838488054</v>
      </c>
      <c r="AA15">
        <v>1.7568373838488054</v>
      </c>
      <c r="AB15">
        <f t="shared" si="17"/>
        <v>1.7568373838488054</v>
      </c>
      <c r="AC15">
        <f t="shared" si="18"/>
        <v>1.5557605910170997</v>
      </c>
      <c r="AD15">
        <f t="shared" si="19"/>
        <v>1.3643353624011831</v>
      </c>
      <c r="AE15">
        <f t="shared" si="20"/>
        <v>0.94911390115233607</v>
      </c>
      <c r="AF15">
        <f t="shared" si="21"/>
        <v>1.5941085205630605</v>
      </c>
      <c r="AG15">
        <f t="shared" si="22"/>
        <v>0.91189961200717939</v>
      </c>
      <c r="AH15">
        <f t="shared" si="23"/>
        <v>0.91620183509235409</v>
      </c>
      <c r="AI15">
        <f t="shared" si="24"/>
        <v>1.5881217604278888</v>
      </c>
      <c r="AJ15">
        <f t="shared" si="11"/>
        <v>1.0597799484841255</v>
      </c>
      <c r="AK15">
        <f t="shared" si="12"/>
        <v>1.3316112291663937</v>
      </c>
      <c r="BA15">
        <f t="shared" si="25"/>
        <v>1.3027770144160427</v>
      </c>
      <c r="BB15">
        <f t="shared" si="14"/>
        <v>0.32101206390182802</v>
      </c>
      <c r="BC15">
        <f t="shared" si="15"/>
        <v>0.10151292783212949</v>
      </c>
    </row>
    <row r="16" spans="2:55" x14ac:dyDescent="0.25">
      <c r="B16">
        <v>7.0166424848139286E-7</v>
      </c>
      <c r="C16">
        <v>7.0796431828057393E-7</v>
      </c>
      <c r="D16">
        <v>8.4828163380734622E-5</v>
      </c>
      <c r="E16">
        <v>4.8115180106833577E-7</v>
      </c>
      <c r="F16">
        <v>5.1503919530659914E-4</v>
      </c>
      <c r="G16">
        <v>1.0316271072952077E-6</v>
      </c>
      <c r="H16">
        <v>9.9389704701025039E-5</v>
      </c>
      <c r="I16">
        <v>1.1206866474822164E-6</v>
      </c>
      <c r="J16">
        <v>3.0977753340266645E-6</v>
      </c>
      <c r="K16">
        <v>5.1511369747458957E-7</v>
      </c>
      <c r="N16">
        <v>1.3180461681000564</v>
      </c>
      <c r="O16">
        <f t="shared" si="26"/>
        <v>5.1511369747458957E-7</v>
      </c>
      <c r="P16">
        <v>5.1511369747458957E-7</v>
      </c>
      <c r="U16">
        <v>7.0166424848139286E-7</v>
      </c>
      <c r="V16">
        <f t="shared" si="27"/>
        <v>7.0166424848139286E-7</v>
      </c>
      <c r="W16">
        <v>1.7611381432408708</v>
      </c>
      <c r="AA16">
        <v>1.7611381432408708</v>
      </c>
      <c r="AB16">
        <f t="shared" si="17"/>
        <v>1.7611381432408708</v>
      </c>
      <c r="AC16">
        <f t="shared" si="18"/>
        <v>1.2033344632331264</v>
      </c>
      <c r="AD16">
        <f t="shared" si="19"/>
        <v>1.1588843045277548</v>
      </c>
      <c r="AE16">
        <f t="shared" si="20"/>
        <v>1.3738904616680101</v>
      </c>
      <c r="AF16">
        <f t="shared" si="21"/>
        <v>1.8862254532237777</v>
      </c>
      <c r="AG16">
        <f t="shared" si="22"/>
        <v>1.130645234014813</v>
      </c>
      <c r="AH16">
        <f t="shared" si="23"/>
        <v>0.9100647683328823</v>
      </c>
      <c r="AI16">
        <f t="shared" si="24"/>
        <v>1.3646541692311911</v>
      </c>
      <c r="AJ16">
        <f t="shared" si="11"/>
        <v>1.1569637632742695</v>
      </c>
      <c r="AK16">
        <f t="shared" si="12"/>
        <v>1.3180461681000564</v>
      </c>
      <c r="BA16">
        <f t="shared" si="25"/>
        <v>1.326384692884675</v>
      </c>
      <c r="BB16">
        <f t="shared" si="14"/>
        <v>0.29622823919354141</v>
      </c>
      <c r="BC16">
        <f t="shared" si="15"/>
        <v>9.3675594311275104E-2</v>
      </c>
    </row>
    <row r="17" spans="2:55" x14ac:dyDescent="0.25">
      <c r="B17">
        <v>7.7130971476435661E-7</v>
      </c>
      <c r="C17">
        <v>6.0715865402016789E-7</v>
      </c>
      <c r="D17">
        <v>1.1096762318629771E-4</v>
      </c>
      <c r="E17">
        <v>3.2173784347833134E-7</v>
      </c>
      <c r="F17">
        <v>4.7464633826166391E-4</v>
      </c>
      <c r="G17">
        <v>7.0962232712190598E-7</v>
      </c>
      <c r="H17">
        <v>1.067231351044029E-4</v>
      </c>
      <c r="I17">
        <v>1.1637730494840071E-6</v>
      </c>
      <c r="J17">
        <v>2.9575385269708931E-6</v>
      </c>
      <c r="K17">
        <v>5.2141695050522685E-7</v>
      </c>
      <c r="N17">
        <v>1.3341746044905609</v>
      </c>
      <c r="O17">
        <f t="shared" si="26"/>
        <v>5.2141695050522685E-7</v>
      </c>
      <c r="P17">
        <v>5.2141695050522685E-7</v>
      </c>
      <c r="U17">
        <v>7.7130971476435661E-7</v>
      </c>
      <c r="V17">
        <f t="shared" si="27"/>
        <v>7.7130971476435661E-7</v>
      </c>
      <c r="W17">
        <v>1.9359443806117864</v>
      </c>
      <c r="AA17">
        <v>1.9359443806117864</v>
      </c>
      <c r="AB17">
        <f t="shared" si="17"/>
        <v>1.9359443806117864</v>
      </c>
      <c r="AC17">
        <f t="shared" si="18"/>
        <v>1.0319940061487047</v>
      </c>
      <c r="AD17">
        <f t="shared" si="19"/>
        <v>1.5159898752512271</v>
      </c>
      <c r="AE17">
        <f t="shared" si="20"/>
        <v>0.9186966635707029</v>
      </c>
      <c r="AF17">
        <f t="shared" si="21"/>
        <v>1.7382948961304854</v>
      </c>
      <c r="AG17">
        <f t="shared" si="22"/>
        <v>0.77773363692864905</v>
      </c>
      <c r="AH17">
        <f t="shared" si="23"/>
        <v>0.97721354054436227</v>
      </c>
      <c r="AI17">
        <f t="shared" si="24"/>
        <v>1.4171202517539132</v>
      </c>
      <c r="AJ17">
        <f t="shared" si="11"/>
        <v>1.1045878203649713</v>
      </c>
      <c r="AK17">
        <f t="shared" si="12"/>
        <v>1.3341746044905609</v>
      </c>
      <c r="BA17">
        <f t="shared" si="25"/>
        <v>1.2751749675795363</v>
      </c>
      <c r="BB17">
        <f t="shared" si="14"/>
        <v>0.37775067490177588</v>
      </c>
      <c r="BC17">
        <f t="shared" si="15"/>
        <v>0.11945525203554139</v>
      </c>
    </row>
    <row r="18" spans="2:55" x14ac:dyDescent="0.25">
      <c r="B18">
        <v>5.4424162954092026E-7</v>
      </c>
      <c r="C18">
        <v>7.2329567046836019E-7</v>
      </c>
      <c r="D18">
        <v>9.2238842626102269E-5</v>
      </c>
      <c r="E18">
        <v>4.2773308450705372E-7</v>
      </c>
      <c r="F18">
        <v>4.1337593575008214E-4</v>
      </c>
      <c r="G18">
        <v>1.0563016985543072E-6</v>
      </c>
      <c r="H18">
        <v>1.1772204015869647E-4</v>
      </c>
      <c r="I18">
        <v>1.1306983651593328E-6</v>
      </c>
      <c r="J18">
        <v>2.8186841518618166E-6</v>
      </c>
      <c r="K18">
        <v>7.6359901868272573E-7</v>
      </c>
      <c r="N18">
        <v>1.9538574987891453</v>
      </c>
      <c r="O18">
        <f t="shared" si="26"/>
        <v>7.6359901868272573E-7</v>
      </c>
      <c r="P18">
        <v>7.6359901868272573E-7</v>
      </c>
      <c r="U18">
        <v>5.4424162954092026E-7</v>
      </c>
      <c r="V18">
        <f t="shared" si="27"/>
        <v>5.4424162954092026E-7</v>
      </c>
      <c r="W18">
        <v>1.3660161466093279</v>
      </c>
      <c r="AA18">
        <v>1.3660161466093279</v>
      </c>
      <c r="AB18">
        <f t="shared" si="17"/>
        <v>1.3660161466093279</v>
      </c>
      <c r="AC18">
        <f t="shared" si="18"/>
        <v>1.2293933252112752</v>
      </c>
      <c r="AD18">
        <f t="shared" si="19"/>
        <v>1.2601256791028481</v>
      </c>
      <c r="AE18">
        <f t="shared" si="20"/>
        <v>1.2213575915942911</v>
      </c>
      <c r="AF18">
        <f t="shared" si="21"/>
        <v>1.5139046093333539</v>
      </c>
      <c r="AG18">
        <f t="shared" si="22"/>
        <v>1.1576881537006964</v>
      </c>
      <c r="AH18">
        <f t="shared" si="23"/>
        <v>1.0779253397217656</v>
      </c>
      <c r="AI18">
        <f t="shared" si="24"/>
        <v>1.3768453845900404</v>
      </c>
      <c r="AJ18">
        <f t="shared" si="11"/>
        <v>1.0527281910985478</v>
      </c>
      <c r="AK18">
        <f t="shared" si="12"/>
        <v>1.9538574987891453</v>
      </c>
      <c r="BA18">
        <f t="shared" si="25"/>
        <v>1.3209841919751291</v>
      </c>
      <c r="BB18">
        <f t="shared" si="14"/>
        <v>0.26302045726058099</v>
      </c>
      <c r="BC18">
        <f t="shared" si="15"/>
        <v>8.3174371616240722E-2</v>
      </c>
    </row>
    <row r="19" spans="2:55" x14ac:dyDescent="0.25">
      <c r="B19">
        <v>5.9161175158806145E-7</v>
      </c>
      <c r="C19">
        <v>6.2767321651335806E-7</v>
      </c>
      <c r="D19">
        <v>7.7775854151695967E-5</v>
      </c>
      <c r="E19">
        <v>4.3870909394172486E-7</v>
      </c>
      <c r="F19">
        <v>4.3332079076208174E-4</v>
      </c>
      <c r="G19">
        <v>1.4021106835571118E-6</v>
      </c>
      <c r="H19">
        <v>9.9387849331833422E-5</v>
      </c>
      <c r="I19">
        <v>1.4231773093342781E-6</v>
      </c>
      <c r="J19">
        <v>2.8069625841453671E-6</v>
      </c>
      <c r="K19">
        <v>6.0846741689601913E-7</v>
      </c>
      <c r="N19">
        <v>1.5569148154774111</v>
      </c>
      <c r="O19">
        <f t="shared" si="26"/>
        <v>6.0846741689601913E-7</v>
      </c>
      <c r="P19">
        <v>6.0846741689601913E-7</v>
      </c>
      <c r="U19">
        <v>5.9161175158806145E-7</v>
      </c>
      <c r="V19">
        <f t="shared" si="27"/>
        <v>5.1918323151767254E-7</v>
      </c>
      <c r="W19">
        <v>1.3031209646718609</v>
      </c>
      <c r="AA19">
        <v>1.4849125118833923</v>
      </c>
      <c r="AB19">
        <f t="shared" si="17"/>
        <v>1.4849125118833923</v>
      </c>
      <c r="AC19">
        <f t="shared" si="18"/>
        <v>1.0668628256764456</v>
      </c>
      <c r="AD19">
        <f t="shared" si="19"/>
        <v>1.0625388203101247</v>
      </c>
      <c r="AE19">
        <f t="shared" si="20"/>
        <v>1.2526987081317122</v>
      </c>
      <c r="AF19">
        <f t="shared" si="21"/>
        <v>1.5869485514785653</v>
      </c>
      <c r="AG19">
        <f t="shared" si="22"/>
        <v>1.5366887421963193</v>
      </c>
      <c r="AH19">
        <f t="shared" si="23"/>
        <v>0.91004777959004801</v>
      </c>
      <c r="AI19">
        <f t="shared" si="24"/>
        <v>1.7329954390922375</v>
      </c>
      <c r="AJ19">
        <f t="shared" si="11"/>
        <v>1.0483503948950155</v>
      </c>
      <c r="AK19">
        <f t="shared" si="12"/>
        <v>1.5569148154774111</v>
      </c>
      <c r="BA19">
        <f t="shared" si="25"/>
        <v>1.3238958588731271</v>
      </c>
      <c r="BB19">
        <f t="shared" si="14"/>
        <v>0.28842527339149288</v>
      </c>
      <c r="BC19">
        <f t="shared" si="15"/>
        <v>9.120807986738752E-2</v>
      </c>
    </row>
    <row r="20" spans="2:55" x14ac:dyDescent="0.25">
      <c r="B20">
        <v>5.1918323151767254E-7</v>
      </c>
      <c r="C20">
        <v>7.3197679739678279E-7</v>
      </c>
      <c r="D20">
        <v>8.0835437984205782E-5</v>
      </c>
      <c r="E20">
        <v>4.2855936044361442E-7</v>
      </c>
      <c r="F20">
        <v>4.6392029616981745E-4</v>
      </c>
      <c r="G20">
        <v>8.4113980847178027E-7</v>
      </c>
      <c r="H20">
        <v>1.3880146434530616E-4</v>
      </c>
      <c r="I20">
        <v>1.253180016647093E-6</v>
      </c>
      <c r="J20">
        <v>2.9838047339580953E-6</v>
      </c>
      <c r="K20">
        <v>8.1528332884772681E-7</v>
      </c>
      <c r="N20">
        <v>2.0861046265550205</v>
      </c>
      <c r="O20">
        <f t="shared" si="26"/>
        <v>8.1528332884772681E-7</v>
      </c>
      <c r="P20">
        <v>8.1528332884772681E-7</v>
      </c>
      <c r="U20">
        <v>5.1918323151767254E-7</v>
      </c>
      <c r="V20">
        <f t="shared" si="27"/>
        <v>6.4247433329001069E-7</v>
      </c>
      <c r="W20">
        <v>1.6125747561731318</v>
      </c>
      <c r="AA20">
        <v>1.3031209646718609</v>
      </c>
      <c r="AB20">
        <f t="shared" si="17"/>
        <v>1.3031209646718609</v>
      </c>
      <c r="AC20">
        <f t="shared" si="18"/>
        <v>1.2441487287576614</v>
      </c>
      <c r="AD20">
        <f t="shared" si="19"/>
        <v>1.104337481751942</v>
      </c>
      <c r="AE20">
        <f t="shared" si="20"/>
        <v>1.2237169564047854</v>
      </c>
      <c r="AF20">
        <f t="shared" si="21"/>
        <v>1.6990129661524249</v>
      </c>
      <c r="AG20">
        <f t="shared" si="22"/>
        <v>0.92187449211394812</v>
      </c>
      <c r="AH20">
        <f t="shared" si="23"/>
        <v>1.2709397102411666</v>
      </c>
      <c r="AI20">
        <f t="shared" si="24"/>
        <v>1.5259906400747998</v>
      </c>
      <c r="AJ20">
        <f t="shared" si="11"/>
        <v>1.1143977795795903</v>
      </c>
      <c r="AK20">
        <f t="shared" si="12"/>
        <v>2.0861046265550205</v>
      </c>
      <c r="BA20">
        <f t="shared" si="25"/>
        <v>1.3493644346303202</v>
      </c>
      <c r="BB20">
        <f t="shared" si="14"/>
        <v>0.33819434574973067</v>
      </c>
      <c r="BC20">
        <f t="shared" si="15"/>
        <v>0.10694644243596341</v>
      </c>
    </row>
    <row r="21" spans="2:55" x14ac:dyDescent="0.25">
      <c r="B21">
        <v>6.4247433329001069E-7</v>
      </c>
      <c r="C21">
        <v>6.2634217101731338E-7</v>
      </c>
      <c r="D21">
        <v>8.3860715676564723E-5</v>
      </c>
      <c r="E21">
        <v>3.4056392905768007E-7</v>
      </c>
      <c r="F21">
        <v>4.7199093387462199E-4</v>
      </c>
      <c r="G21">
        <v>1.7404527170583606E-6</v>
      </c>
      <c r="H21">
        <v>1.3702765863854438E-4</v>
      </c>
      <c r="I21">
        <v>1.1158772394992411E-6</v>
      </c>
      <c r="J21">
        <v>2.6152192731387913E-6</v>
      </c>
      <c r="K21">
        <v>4.9588129513722379E-7</v>
      </c>
      <c r="N21">
        <v>1.2688352961539187</v>
      </c>
      <c r="O21">
        <f t="shared" si="26"/>
        <v>4.9588129513722379E-7</v>
      </c>
      <c r="P21">
        <v>4.9588129513722379E-7</v>
      </c>
      <c r="U21">
        <v>6.4247433329001069E-7</v>
      </c>
      <c r="V21">
        <f t="shared" si="27"/>
        <v>4.2711326386779552E-7</v>
      </c>
      <c r="W21">
        <v>1.0720304791211333</v>
      </c>
      <c r="AA21">
        <v>1.6125747561731318</v>
      </c>
      <c r="AB21">
        <f t="shared" si="17"/>
        <v>1.6125747561731318</v>
      </c>
      <c r="AC21">
        <f t="shared" si="18"/>
        <v>1.0646004335245194</v>
      </c>
      <c r="AD21">
        <f t="shared" si="19"/>
        <v>1.1456674681006618</v>
      </c>
      <c r="AE21">
        <f t="shared" si="20"/>
        <v>0.97245304430248658</v>
      </c>
      <c r="AF21">
        <f t="shared" si="21"/>
        <v>1.7285700220061793</v>
      </c>
      <c r="AG21">
        <f t="shared" si="22"/>
        <v>1.9075056826778951</v>
      </c>
      <c r="AH21">
        <f t="shared" si="23"/>
        <v>1.2546978058663862</v>
      </c>
      <c r="AI21">
        <f t="shared" si="24"/>
        <v>1.3587977787136043</v>
      </c>
      <c r="AJ21">
        <f t="shared" si="11"/>
        <v>0.97673769262829679</v>
      </c>
      <c r="AK21">
        <f t="shared" si="12"/>
        <v>1.2688352961539187</v>
      </c>
      <c r="BA21">
        <f t="shared" si="25"/>
        <v>1.3290439980147082</v>
      </c>
      <c r="BB21">
        <f t="shared" si="14"/>
        <v>0.3230927934187704</v>
      </c>
      <c r="BC21">
        <f t="shared" si="15"/>
        <v>0.10217091227895747</v>
      </c>
    </row>
    <row r="22" spans="2:55" x14ac:dyDescent="0.25">
      <c r="B22">
        <v>4.2711326386779547E-7</v>
      </c>
      <c r="C22">
        <v>7.8258563007693738E-7</v>
      </c>
      <c r="D22">
        <v>1.0382339678471908E-4</v>
      </c>
      <c r="E22">
        <v>3.2515208658878691E-7</v>
      </c>
      <c r="F22">
        <v>5.5733649060130119E-4</v>
      </c>
      <c r="G22">
        <v>1.2545715435408056E-6</v>
      </c>
      <c r="H22">
        <v>1.3663971913047135E-4</v>
      </c>
      <c r="I22">
        <v>1.3428943930193782E-6</v>
      </c>
      <c r="J22">
        <v>2.6270354283042252E-6</v>
      </c>
      <c r="K22">
        <v>5.6282715377165005E-7</v>
      </c>
      <c r="N22">
        <v>1.4401328812809893</v>
      </c>
      <c r="O22">
        <f t="shared" si="26"/>
        <v>5.6282715377165005E-7</v>
      </c>
      <c r="P22">
        <v>5.6282715377165005E-7</v>
      </c>
      <c r="U22">
        <v>4.2711326386779547E-7</v>
      </c>
      <c r="V22">
        <f t="shared" si="27"/>
        <v>8.0414974945597351E-7</v>
      </c>
      <c r="W22">
        <v>2.0183710367310539</v>
      </c>
      <c r="AA22">
        <v>1.0720304791211333</v>
      </c>
      <c r="AB22">
        <f t="shared" si="17"/>
        <v>1.0720304791211333</v>
      </c>
      <c r="AC22">
        <f t="shared" si="18"/>
        <v>1.3301690986202763</v>
      </c>
      <c r="AD22">
        <f t="shared" si="19"/>
        <v>1.4183886598668727</v>
      </c>
      <c r="AE22">
        <f t="shared" si="20"/>
        <v>0.9284457615328332</v>
      </c>
      <c r="AF22">
        <f t="shared" si="21"/>
        <v>2.0411306249357977</v>
      </c>
      <c r="AG22">
        <f t="shared" si="22"/>
        <v>1.3749884298349599</v>
      </c>
      <c r="AH22">
        <f t="shared" si="23"/>
        <v>1.2511456262960408</v>
      </c>
      <c r="AI22">
        <f t="shared" si="24"/>
        <v>1.6352353589544883</v>
      </c>
      <c r="AJ22">
        <f t="shared" si="11"/>
        <v>0.98115081555476247</v>
      </c>
      <c r="AK22">
        <f t="shared" si="12"/>
        <v>1.4401328812809893</v>
      </c>
      <c r="BA22">
        <f t="shared" si="25"/>
        <v>1.3472817735998155</v>
      </c>
      <c r="BB22">
        <f t="shared" si="14"/>
        <v>0.32889755803112503</v>
      </c>
      <c r="BC22">
        <f t="shared" si="15"/>
        <v>0.10400654002457597</v>
      </c>
    </row>
    <row r="23" spans="2:55" x14ac:dyDescent="0.25">
      <c r="B23">
        <v>8.0414974945597351E-7</v>
      </c>
      <c r="C23">
        <v>7.481594366254285E-7</v>
      </c>
      <c r="D23">
        <v>1.1654783156700432E-4</v>
      </c>
      <c r="E23">
        <v>4.3611362343654037E-7</v>
      </c>
      <c r="F23">
        <v>5.0585361896082759E-4</v>
      </c>
      <c r="G23">
        <v>7.7571587553393329E-7</v>
      </c>
      <c r="H23">
        <v>1.2796442024409771E-4</v>
      </c>
      <c r="I23">
        <v>9.9105454864911735E-7</v>
      </c>
      <c r="J23">
        <v>2.7583446353673935E-6</v>
      </c>
      <c r="K23">
        <v>4.7605590225430205E-7</v>
      </c>
      <c r="N23">
        <v>1.2181071108066399</v>
      </c>
      <c r="O23">
        <f t="shared" si="26"/>
        <v>4.7605590225430211E-7</v>
      </c>
      <c r="P23">
        <v>4.7605590225430205E-7</v>
      </c>
      <c r="U23">
        <v>8.0414974945597351E-7</v>
      </c>
      <c r="V23">
        <f t="shared" si="27"/>
        <v>8.0414974945597351E-7</v>
      </c>
      <c r="W23">
        <v>2.0183710367310539</v>
      </c>
      <c r="AA23">
        <v>2.0183710367310539</v>
      </c>
      <c r="AB23">
        <f t="shared" si="17"/>
        <v>2.0183710367310539</v>
      </c>
      <c r="AC23">
        <f t="shared" si="18"/>
        <v>1.2716545323512549</v>
      </c>
      <c r="AD23">
        <f t="shared" si="19"/>
        <v>1.5922241782311242</v>
      </c>
      <c r="AE23">
        <f t="shared" si="20"/>
        <v>1.2452875498180656</v>
      </c>
      <c r="AF23">
        <f t="shared" si="21"/>
        <v>1.8525851631957333</v>
      </c>
      <c r="AG23">
        <f t="shared" si="22"/>
        <v>0.85017100793483957</v>
      </c>
      <c r="AH23">
        <f t="shared" si="23"/>
        <v>1.1717099956641217</v>
      </c>
      <c r="AI23">
        <f t="shared" si="24"/>
        <v>1.2068018520502768</v>
      </c>
      <c r="AJ23">
        <f t="shared" si="11"/>
        <v>1.0301924593071805</v>
      </c>
      <c r="AK23">
        <f t="shared" si="12"/>
        <v>1.2181071108066399</v>
      </c>
      <c r="BA23">
        <f t="shared" si="25"/>
        <v>1.345710488609029</v>
      </c>
      <c r="BB23">
        <f t="shared" si="14"/>
        <v>0.36464558223699256</v>
      </c>
      <c r="BC23">
        <f t="shared" si="15"/>
        <v>0.11531105785871332</v>
      </c>
    </row>
    <row r="24" spans="2:55" x14ac:dyDescent="0.25">
      <c r="B24">
        <v>6.7527435021474957E-7</v>
      </c>
      <c r="C24">
        <v>8.4274324763100594E-7</v>
      </c>
      <c r="D24">
        <v>1.0109472350450233E-4</v>
      </c>
      <c r="E24">
        <v>2.9651710065081716E-7</v>
      </c>
      <c r="F24">
        <v>4.7856627497822046E-4</v>
      </c>
      <c r="G24">
        <v>1.6562080418225378E-6</v>
      </c>
      <c r="H24">
        <v>1.3339176075533032E-4</v>
      </c>
      <c r="I24">
        <v>1.1918236850760877E-6</v>
      </c>
      <c r="J24">
        <v>2.833650796674192E-6</v>
      </c>
      <c r="K24">
        <v>3.2915733072513831E-7</v>
      </c>
      <c r="N24">
        <v>0.84223067759853731</v>
      </c>
      <c r="O24">
        <f t="shared" si="26"/>
        <v>3.2915733072513831E-7</v>
      </c>
      <c r="P24">
        <v>3.2915733072513831E-7</v>
      </c>
      <c r="U24">
        <v>6.7527435021474957E-7</v>
      </c>
      <c r="V24">
        <f t="shared" si="27"/>
        <v>6.7527435021474957E-7</v>
      </c>
      <c r="W24">
        <v>1.6949009699286779</v>
      </c>
      <c r="AA24">
        <v>1.6949009699286779</v>
      </c>
      <c r="AB24">
        <f t="shared" si="17"/>
        <v>1.6949009699286779</v>
      </c>
      <c r="AC24">
        <f t="shared" si="18"/>
        <v>1.4324196394450188</v>
      </c>
      <c r="AD24">
        <f t="shared" si="19"/>
        <v>1.3811107499063038</v>
      </c>
      <c r="AE24">
        <f t="shared" si="20"/>
        <v>0.84668085082726818</v>
      </c>
      <c r="AF24">
        <f t="shared" si="21"/>
        <v>1.7526508606418734</v>
      </c>
      <c r="AG24">
        <f t="shared" si="22"/>
        <v>1.8151749947064979</v>
      </c>
      <c r="AH24">
        <f t="shared" si="23"/>
        <v>1.2214055994479975</v>
      </c>
      <c r="AI24">
        <f t="shared" si="24"/>
        <v>1.4512773615011543</v>
      </c>
      <c r="AJ24">
        <f t="shared" si="11"/>
        <v>1.0583179656427226</v>
      </c>
      <c r="AK24">
        <f t="shared" si="12"/>
        <v>0.84223067759853731</v>
      </c>
      <c r="BA24">
        <f t="shared" si="25"/>
        <v>1.349616966964605</v>
      </c>
      <c r="BB24">
        <f t="shared" si="14"/>
        <v>0.35406582291138705</v>
      </c>
      <c r="BC24">
        <f t="shared" si="15"/>
        <v>0.11196544420218127</v>
      </c>
    </row>
    <row r="25" spans="2:55" x14ac:dyDescent="0.25">
      <c r="B25">
        <v>6.9946327130310237E-7</v>
      </c>
      <c r="C25">
        <v>7.8543735071434639E-7</v>
      </c>
      <c r="D25">
        <v>7.8127122833393514E-5</v>
      </c>
      <c r="E25">
        <v>3.9831866160966456E-7</v>
      </c>
      <c r="F25">
        <v>5.7455687783658504E-4</v>
      </c>
      <c r="G25">
        <v>8.118804544210434E-7</v>
      </c>
      <c r="H25">
        <v>1.1979960981989279E-4</v>
      </c>
      <c r="I25">
        <v>1.1377196642570198E-6</v>
      </c>
      <c r="J25">
        <v>2.9088114388287067E-6</v>
      </c>
      <c r="K25">
        <v>6.3309562392532825E-7</v>
      </c>
      <c r="N25">
        <v>1.6199321921484267</v>
      </c>
      <c r="O25">
        <f t="shared" si="26"/>
        <v>6.3309562392532825E-7</v>
      </c>
      <c r="P25">
        <v>6.3309562392532825E-7</v>
      </c>
      <c r="U25">
        <v>6.9946327130310237E-7</v>
      </c>
      <c r="V25">
        <f t="shared" si="27"/>
        <v>6.9946327130310237E-7</v>
      </c>
      <c r="W25">
        <v>1.7556138132362007</v>
      </c>
      <c r="AA25">
        <v>1.7556138132362007</v>
      </c>
      <c r="AB25">
        <f t="shared" si="17"/>
        <v>1.7556138132362007</v>
      </c>
      <c r="AC25">
        <f t="shared" si="18"/>
        <v>1.3350161984442359</v>
      </c>
      <c r="AD25">
        <f t="shared" si="19"/>
        <v>1.0673376954203206</v>
      </c>
      <c r="AE25">
        <f t="shared" si="20"/>
        <v>1.1373670610289643</v>
      </c>
      <c r="AF25">
        <f t="shared" si="21"/>
        <v>2.1041967624522369</v>
      </c>
      <c r="AG25">
        <f t="shared" si="22"/>
        <v>0.8898067527400243</v>
      </c>
      <c r="AH25">
        <f t="shared" si="23"/>
        <v>1.0969486677223825</v>
      </c>
      <c r="AI25">
        <f t="shared" si="24"/>
        <v>1.3853951831520241</v>
      </c>
      <c r="AJ25">
        <f t="shared" si="11"/>
        <v>1.0863891231737515</v>
      </c>
      <c r="AK25">
        <f t="shared" si="12"/>
        <v>1.6199321921484267</v>
      </c>
      <c r="BA25">
        <f t="shared" si="25"/>
        <v>1.3478003449518567</v>
      </c>
      <c r="BB25">
        <f t="shared" si="14"/>
        <v>0.37683505085170133</v>
      </c>
      <c r="BC25">
        <f t="shared" si="15"/>
        <v>0.11916570628767502</v>
      </c>
    </row>
    <row r="26" spans="2:55" x14ac:dyDescent="0.25">
      <c r="B26">
        <v>8.2291808212175965E-7</v>
      </c>
      <c r="C26">
        <v>7.4295257945777848E-7</v>
      </c>
      <c r="D26">
        <v>8.9676068455446512E-5</v>
      </c>
      <c r="E26">
        <v>3.8647112887701951E-7</v>
      </c>
      <c r="F26">
        <v>4.1839486220851541E-4</v>
      </c>
      <c r="G26">
        <v>7.9446272138739005E-7</v>
      </c>
      <c r="H26">
        <v>1.0719883721321821E-4</v>
      </c>
      <c r="I26">
        <v>1.1165939213242382E-6</v>
      </c>
      <c r="J26">
        <v>2.6834095478989184E-6</v>
      </c>
      <c r="K26">
        <v>9.5521318144164979E-7</v>
      </c>
      <c r="N26">
        <v>2.4441498637879597</v>
      </c>
      <c r="O26">
        <f t="shared" si="26"/>
        <v>9.5521318144164979E-7</v>
      </c>
      <c r="P26">
        <v>9.5521318144164979E-7</v>
      </c>
      <c r="U26">
        <v>8.2291808212175965E-7</v>
      </c>
      <c r="V26">
        <f t="shared" si="27"/>
        <v>8.2291808212175955E-7</v>
      </c>
      <c r="W26">
        <v>2.0654785053163311</v>
      </c>
      <c r="AA26">
        <v>2.0654785053163311</v>
      </c>
      <c r="AB26">
        <f t="shared" si="17"/>
        <v>2.0654785053163311</v>
      </c>
      <c r="AC26">
        <f t="shared" si="18"/>
        <v>1.2628043819790118</v>
      </c>
      <c r="AD26">
        <f t="shared" si="19"/>
        <v>1.2251142083358575</v>
      </c>
      <c r="AE26">
        <f t="shared" si="20"/>
        <v>1.1035373794616521</v>
      </c>
      <c r="AF26">
        <f t="shared" si="21"/>
        <v>1.5322853984461504</v>
      </c>
      <c r="AG26">
        <f t="shared" si="22"/>
        <v>0.87071722251870642</v>
      </c>
      <c r="AH26">
        <f t="shared" si="23"/>
        <v>0.98156932096202965</v>
      </c>
      <c r="AI26">
        <f t="shared" si="24"/>
        <v>1.3596704783595686</v>
      </c>
      <c r="AJ26">
        <f t="shared" si="11"/>
        <v>1.0022055424231471</v>
      </c>
      <c r="AK26">
        <f t="shared" si="12"/>
        <v>2.4441498637879597</v>
      </c>
      <c r="BA26">
        <f t="shared" si="25"/>
        <v>1.3847532301590413</v>
      </c>
      <c r="BB26">
        <f t="shared" si="14"/>
        <v>0.50559915187851057</v>
      </c>
      <c r="BC26">
        <f t="shared" si="15"/>
        <v>0.15988449029854934</v>
      </c>
    </row>
    <row r="27" spans="2:55" x14ac:dyDescent="0.25">
      <c r="B27">
        <v>9.7569136414676905E-7</v>
      </c>
      <c r="C27">
        <v>5.9722401601902675E-7</v>
      </c>
      <c r="D27">
        <v>9.4697432359680533E-5</v>
      </c>
      <c r="E27">
        <v>4.9097207011072896E-7</v>
      </c>
      <c r="F27">
        <v>5.0147832371294498E-4</v>
      </c>
      <c r="G27">
        <v>8.5719693743158132E-7</v>
      </c>
      <c r="H27">
        <v>1.1019731755368412E-4</v>
      </c>
      <c r="I27">
        <v>1.0852636478375643E-6</v>
      </c>
      <c r="J27">
        <v>2.7824862627312541E-6</v>
      </c>
      <c r="K27">
        <v>5.3350595408119261E-7</v>
      </c>
      <c r="N27">
        <v>1.3651073187972613</v>
      </c>
      <c r="O27">
        <f t="shared" si="26"/>
        <v>5.3350595408119261E-7</v>
      </c>
      <c r="P27">
        <v>5.3350595408119261E-7</v>
      </c>
      <c r="U27">
        <v>9.7569136414676905E-7</v>
      </c>
      <c r="V27">
        <f t="shared" si="27"/>
        <v>9.7569136414676905E-7</v>
      </c>
      <c r="W27">
        <v>2.4489309255082574</v>
      </c>
      <c r="AA27">
        <v>2.4489309255082574</v>
      </c>
      <c r="AB27">
        <f t="shared" si="17"/>
        <v>2.4489309255082574</v>
      </c>
      <c r="AC27">
        <f t="shared" si="18"/>
        <v>1.0151079965323546</v>
      </c>
      <c r="AD27">
        <f t="shared" si="19"/>
        <v>1.2937138288394956</v>
      </c>
      <c r="AE27">
        <f t="shared" ref="AE27:AE42" si="28">E27/3.50211180943916E-07</f>
        <v>1.4019314540084742</v>
      </c>
      <c r="AF27">
        <f t="shared" si="21"/>
        <v>1.8365615414264962</v>
      </c>
      <c r="AG27">
        <f t="shared" si="22"/>
        <v>0.93947282411005095</v>
      </c>
      <c r="AH27">
        <f t="shared" si="23"/>
        <v>1.0090249948128109</v>
      </c>
      <c r="AI27">
        <f t="shared" si="24"/>
        <v>1.3215197709938671</v>
      </c>
      <c r="AJ27">
        <f t="shared" si="11"/>
        <v>1.0392089259759079</v>
      </c>
      <c r="AK27">
        <f t="shared" si="12"/>
        <v>1.3651073187972613</v>
      </c>
      <c r="BA27">
        <f t="shared" si="25"/>
        <v>1.3670579581004978</v>
      </c>
      <c r="BB27">
        <f t="shared" si="14"/>
        <v>0.46451004041046745</v>
      </c>
      <c r="BC27">
        <f t="shared" si="15"/>
        <v>0.14689097237139323</v>
      </c>
    </row>
    <row r="28" spans="2:55" x14ac:dyDescent="0.25">
      <c r="B28">
        <v>4.2862666305154562E-7</v>
      </c>
      <c r="C28">
        <v>6.1452374211512506E-7</v>
      </c>
      <c r="D28">
        <v>9.9111675808671862E-5</v>
      </c>
      <c r="E28">
        <v>5.7878605730365962E-7</v>
      </c>
      <c r="F28">
        <v>4.8030528705567122E-4</v>
      </c>
      <c r="G28">
        <v>1.0997171102644643E-6</v>
      </c>
      <c r="H28">
        <v>1.2359696847852319E-4</v>
      </c>
      <c r="I28">
        <v>1.2334219263721025E-6</v>
      </c>
      <c r="J28">
        <v>2.6868001441471279E-6</v>
      </c>
      <c r="K28">
        <v>6.8118242779746652E-7</v>
      </c>
      <c r="N28">
        <v>1.7429742077084522</v>
      </c>
      <c r="O28">
        <f t="shared" si="26"/>
        <v>6.8118242779746652E-7</v>
      </c>
      <c r="P28">
        <v>6.8118242779746652E-7</v>
      </c>
      <c r="U28">
        <v>4.2862666305154562E-7</v>
      </c>
      <c r="V28">
        <f t="shared" si="27"/>
        <v>7.9487654147669673E-7</v>
      </c>
      <c r="W28">
        <v>1.9950958017196421</v>
      </c>
      <c r="AA28">
        <v>1.0758290266945922</v>
      </c>
      <c r="AB28">
        <f t="shared" si="17"/>
        <v>1.0758290266945922</v>
      </c>
      <c r="AC28">
        <f t="shared" si="18"/>
        <v>1.0445125245267703</v>
      </c>
      <c r="AD28">
        <f t="shared" si="19"/>
        <v>1.3540192421070227</v>
      </c>
      <c r="AE28">
        <f t="shared" si="28"/>
        <v>1.6526772667385179</v>
      </c>
      <c r="AF28">
        <f t="shared" si="21"/>
        <v>1.759019635822175</v>
      </c>
      <c r="AG28">
        <f t="shared" si="22"/>
        <v>1.2052706842349907</v>
      </c>
      <c r="AH28">
        <f t="shared" si="23"/>
        <v>1.131719294502479</v>
      </c>
      <c r="AI28">
        <f t="shared" si="24"/>
        <v>1.5019313186486114</v>
      </c>
      <c r="AJ28">
        <f t="shared" si="11"/>
        <v>1.0034718695683027</v>
      </c>
      <c r="AK28">
        <f t="shared" si="12"/>
        <v>1.7429742077084522</v>
      </c>
      <c r="BA28">
        <f t="shared" si="25"/>
        <v>1.3471425070551912</v>
      </c>
      <c r="BB28">
        <f t="shared" si="14"/>
        <v>0.2969332233452221</v>
      </c>
      <c r="BC28">
        <f t="shared" si="15"/>
        <v>9.389852987463837E-2</v>
      </c>
    </row>
    <row r="29" spans="2:55" x14ac:dyDescent="0.25">
      <c r="B29">
        <v>8.9261811808682978E-7</v>
      </c>
      <c r="C29">
        <v>7.3036790126934648E-7</v>
      </c>
      <c r="D29">
        <v>7.6959389843977988E-5</v>
      </c>
      <c r="E29">
        <v>4.4047737901564687E-7</v>
      </c>
      <c r="F29">
        <v>4.4358414015732706E-4</v>
      </c>
      <c r="G29">
        <v>1.2394411896821111E-6</v>
      </c>
      <c r="H29">
        <v>1.2075386621290818E-4</v>
      </c>
      <c r="I29">
        <v>1.0555268090683967E-6</v>
      </c>
      <c r="J29">
        <v>3.0901865102350712E-6</v>
      </c>
      <c r="K29">
        <v>6.8454392021521926E-7</v>
      </c>
      <c r="N29">
        <v>1.7515754198719764</v>
      </c>
      <c r="O29">
        <f t="shared" si="26"/>
        <v>6.8454392021521926E-7</v>
      </c>
      <c r="P29">
        <v>6.8454392021521926E-7</v>
      </c>
      <c r="U29">
        <v>8.9261811808682978E-7</v>
      </c>
      <c r="V29">
        <f t="shared" si="27"/>
        <v>7.3542469181120396E-7</v>
      </c>
      <c r="W29">
        <v>1.8458749737257274</v>
      </c>
      <c r="AA29">
        <v>2.240421709546867</v>
      </c>
      <c r="AB29">
        <f t="shared" si="17"/>
        <v>2.240421709546867</v>
      </c>
      <c r="AC29">
        <f t="shared" si="18"/>
        <v>1.2414140709395831</v>
      </c>
      <c r="AD29">
        <f t="shared" si="19"/>
        <v>1.0513846512970022</v>
      </c>
      <c r="AE29">
        <f t="shared" si="28"/>
        <v>1.25774790464553</v>
      </c>
      <c r="AF29">
        <f t="shared" si="21"/>
        <v>1.6245359643221962</v>
      </c>
      <c r="AG29">
        <f t="shared" si="22"/>
        <v>1.358405827111246</v>
      </c>
      <c r="AH29">
        <f t="shared" si="23"/>
        <v>1.1056863445859173</v>
      </c>
      <c r="AI29">
        <f t="shared" si="24"/>
        <v>1.2853093806075175</v>
      </c>
      <c r="AJ29">
        <f t="shared" si="11"/>
        <v>1.15412947311891</v>
      </c>
      <c r="AK29">
        <f t="shared" si="12"/>
        <v>1.7515754198719764</v>
      </c>
      <c r="BA29">
        <f t="shared" si="25"/>
        <v>1.4070610746046746</v>
      </c>
      <c r="BB29">
        <f t="shared" si="14"/>
        <v>0.36647061596488378</v>
      </c>
      <c r="BC29">
        <f t="shared" si="15"/>
        <v>0.11588818419738973</v>
      </c>
    </row>
    <row r="30" spans="2:55" x14ac:dyDescent="0.25">
      <c r="B30">
        <v>9.664945537224412E-7</v>
      </c>
      <c r="C30">
        <v>8.2647693488979712E-7</v>
      </c>
      <c r="D30">
        <v>9.7474527137819678E-5</v>
      </c>
      <c r="E30">
        <v>3.2415300665888935E-7</v>
      </c>
      <c r="F30">
        <v>4.3118940084241331E-4</v>
      </c>
      <c r="G30">
        <v>7.188100425992161E-7</v>
      </c>
      <c r="H30">
        <v>1.4767984976060688E-4</v>
      </c>
      <c r="I30">
        <v>1.3929907254350837E-6</v>
      </c>
      <c r="J30">
        <v>2.8229696908965707E-6</v>
      </c>
      <c r="K30">
        <v>4.0263694245368242E-7</v>
      </c>
      <c r="N30">
        <v>1.0302464907036917</v>
      </c>
      <c r="O30">
        <f t="shared" si="26"/>
        <v>4.0263694245368237E-7</v>
      </c>
      <c r="P30">
        <v>4.0263694245368242E-7</v>
      </c>
      <c r="U30">
        <v>9.664945537224412E-7</v>
      </c>
      <c r="V30">
        <f t="shared" si="27"/>
        <v>6.6661232267506421E-7</v>
      </c>
      <c r="W30">
        <v>1.6731597637450093</v>
      </c>
      <c r="AA30">
        <v>2.4258474441003135</v>
      </c>
      <c r="AB30">
        <f t="shared" si="17"/>
        <v>2.4258474441003135</v>
      </c>
      <c r="AC30">
        <f t="shared" si="18"/>
        <v>1.4047716150943517</v>
      </c>
      <c r="AD30">
        <f t="shared" si="19"/>
        <v>1.331653251577279</v>
      </c>
      <c r="AE30">
        <f t="shared" si="28"/>
        <v>0.92559296874876285</v>
      </c>
      <c r="AF30">
        <f t="shared" si="21"/>
        <v>1.5791427729012089</v>
      </c>
      <c r="AG30">
        <f t="shared" si="22"/>
        <v>0.78780321210987991</v>
      </c>
      <c r="AH30">
        <f t="shared" si="23"/>
        <v>1.3522349086769696</v>
      </c>
      <c r="AI30">
        <f t="shared" si="24"/>
        <v>1.6962373964534396</v>
      </c>
      <c r="AJ30">
        <f t="shared" si="11"/>
        <v>1.0543287633914591</v>
      </c>
      <c r="AK30">
        <f t="shared" si="12"/>
        <v>1.0302464907036917</v>
      </c>
      <c r="BA30">
        <f t="shared" si="25"/>
        <v>1.3587858823757353</v>
      </c>
      <c r="BB30">
        <f t="shared" si="14"/>
        <v>0.47355093846979396</v>
      </c>
      <c r="BC30">
        <f t="shared" si="15"/>
        <v>0.14974995536748001</v>
      </c>
    </row>
    <row r="31" spans="2:55" x14ac:dyDescent="0.25">
      <c r="B31">
        <v>6.6334905568510294E-7</v>
      </c>
      <c r="C31">
        <v>6.2895855990063865E-7</v>
      </c>
      <c r="D31">
        <v>8.9216766355093569E-5</v>
      </c>
      <c r="E31">
        <v>4.4723219616571441E-7</v>
      </c>
      <c r="F31">
        <v>4.9436249537393451E-4</v>
      </c>
      <c r="G31">
        <v>9.7305201052222401E-7</v>
      </c>
      <c r="H31">
        <v>1.0282643052050844E-4</v>
      </c>
      <c r="I31">
        <v>1.0258336260449141E-6</v>
      </c>
      <c r="J31">
        <v>2.6983689167536795E-6</v>
      </c>
      <c r="K31">
        <v>8.5306965047493577E-7</v>
      </c>
      <c r="N31">
        <v>2.1827903032735976</v>
      </c>
      <c r="O31">
        <f t="shared" si="26"/>
        <v>8.5306965047493577E-7</v>
      </c>
      <c r="P31">
        <v>8.5306965047493577E-7</v>
      </c>
      <c r="U31">
        <v>6.6334905568510294E-7</v>
      </c>
      <c r="V31">
        <f t="shared" si="27"/>
        <v>6.0096863307990134E-7</v>
      </c>
      <c r="W31">
        <v>1.5083977627462213</v>
      </c>
      <c r="AA31">
        <v>1.6649691455397382</v>
      </c>
      <c r="AB31">
        <f t="shared" si="17"/>
        <v>1.6649691455397382</v>
      </c>
      <c r="AC31">
        <f t="shared" si="18"/>
        <v>1.0690475374692094</v>
      </c>
      <c r="AD31">
        <f t="shared" si="19"/>
        <v>1.2188394291360929</v>
      </c>
      <c r="AE31">
        <f t="shared" si="28"/>
        <v>1.2770357444336871</v>
      </c>
      <c r="AF31">
        <f t="shared" si="21"/>
        <v>1.8105012791083583</v>
      </c>
      <c r="AG31">
        <f t="shared" si="22"/>
        <v>1.0664479542710006</v>
      </c>
      <c r="AH31">
        <f t="shared" si="23"/>
        <v>0.94153324986364129</v>
      </c>
      <c r="AI31">
        <f t="shared" si="24"/>
        <v>1.2491521495904654</v>
      </c>
      <c r="AJ31">
        <f t="shared" si="11"/>
        <v>1.0077925995270962</v>
      </c>
      <c r="AK31">
        <f t="shared" si="12"/>
        <v>2.1827903032735976</v>
      </c>
      <c r="BA31">
        <f t="shared" si="25"/>
        <v>1.3488109392212886</v>
      </c>
      <c r="BB31">
        <f t="shared" si="14"/>
        <v>0.40562390186670838</v>
      </c>
      <c r="BC31">
        <f t="shared" si="15"/>
        <v>0.12826954033034227</v>
      </c>
    </row>
    <row r="32" spans="2:55" x14ac:dyDescent="0.25">
      <c r="B32">
        <v>7.9487654147669673E-7</v>
      </c>
      <c r="C32">
        <v>7.1049134930945002E-7</v>
      </c>
      <c r="D32">
        <v>1.0233819193672389E-4</v>
      </c>
      <c r="E32">
        <v>3.8586586015298963E-7</v>
      </c>
      <c r="F32">
        <v>4.8516213428229094E-4</v>
      </c>
      <c r="G32">
        <v>1.2028940545860678E-6</v>
      </c>
      <c r="H32">
        <v>1.6470803529955447E-4</v>
      </c>
      <c r="I32">
        <v>1.227494067279622E-6</v>
      </c>
      <c r="J32">
        <v>2.844244590960443E-6</v>
      </c>
      <c r="K32">
        <v>5.8971636462956667E-7</v>
      </c>
      <c r="N32">
        <v>1.5089355970858038</v>
      </c>
      <c r="O32">
        <f t="shared" si="26"/>
        <v>5.8971636462956667E-7</v>
      </c>
      <c r="P32">
        <v>5.8971636462956667E-7</v>
      </c>
      <c r="U32">
        <v>7.9487654147669673E-7</v>
      </c>
      <c r="V32">
        <f t="shared" si="27"/>
        <v>7.9299934441223741E-7</v>
      </c>
      <c r="W32">
        <v>1.9903841417487169</v>
      </c>
      <c r="AA32">
        <v>1.9950958017196421</v>
      </c>
      <c r="AB32">
        <f t="shared" si="17"/>
        <v>1.9950958017196421</v>
      </c>
      <c r="AC32">
        <f t="shared" si="18"/>
        <v>1.2076296846845285</v>
      </c>
      <c r="AD32">
        <f t="shared" si="19"/>
        <v>1.398098457665689</v>
      </c>
      <c r="AE32">
        <f t="shared" si="28"/>
        <v>1.1018090830594682</v>
      </c>
      <c r="AF32">
        <f t="shared" si="21"/>
        <v>1.7768068429799058</v>
      </c>
      <c r="AG32">
        <f t="shared" si="22"/>
        <v>1.3183508074040018</v>
      </c>
      <c r="AH32">
        <f t="shared" si="23"/>
        <v>1.5081539927938565</v>
      </c>
      <c r="AI32">
        <f t="shared" si="24"/>
        <v>1.4947129961644963</v>
      </c>
      <c r="AJ32">
        <f t="shared" si="11"/>
        <v>1.0622745586112781</v>
      </c>
      <c r="AK32">
        <f t="shared" si="12"/>
        <v>1.5089355970858038</v>
      </c>
      <c r="BA32">
        <f t="shared" si="25"/>
        <v>1.4371867822168669</v>
      </c>
      <c r="BB32">
        <f t="shared" si="14"/>
        <v>0.29087635517002286</v>
      </c>
      <c r="BC32">
        <f t="shared" si="15"/>
        <v>9.1983179982536634E-2</v>
      </c>
    </row>
    <row r="33" spans="2:55" x14ac:dyDescent="0.25">
      <c r="B33">
        <v>7.3542469181120396E-7</v>
      </c>
      <c r="C33">
        <v>7.2683542384766042E-7</v>
      </c>
      <c r="D33">
        <v>8.7458269263152033E-5</v>
      </c>
      <c r="E33">
        <v>4.1469320422038436E-7</v>
      </c>
      <c r="F33">
        <v>5.0434505101293325E-4</v>
      </c>
      <c r="G33">
        <v>1.5416953829117119E-6</v>
      </c>
      <c r="H33">
        <v>1.3598985970020294E-4</v>
      </c>
      <c r="I33">
        <v>1.1844040272990242E-6</v>
      </c>
      <c r="J33">
        <v>2.9721559258177876E-6</v>
      </c>
      <c r="K33">
        <v>6.6576467361301184E-7</v>
      </c>
      <c r="N33">
        <v>1.7035240592787815</v>
      </c>
      <c r="O33">
        <f t="shared" si="26"/>
        <v>6.6576467361301184E-7</v>
      </c>
      <c r="P33">
        <v>6.6576467361301184E-7</v>
      </c>
      <c r="U33">
        <v>7.3542469181120396E-7</v>
      </c>
      <c r="V33">
        <f t="shared" si="27"/>
        <v>7.7112053986638784E-7</v>
      </c>
      <c r="W33">
        <v>1.9354695621651039</v>
      </c>
      <c r="AA33">
        <v>1.8458749737257274</v>
      </c>
      <c r="AB33">
        <f t="shared" si="17"/>
        <v>1.8458749737257274</v>
      </c>
      <c r="AC33">
        <f t="shared" si="18"/>
        <v>1.2354098815866064</v>
      </c>
      <c r="AD33">
        <f t="shared" si="19"/>
        <v>1.1948156309281552</v>
      </c>
      <c r="AE33">
        <f t="shared" si="28"/>
        <v>1.1841232570093037</v>
      </c>
      <c r="AF33">
        <f t="shared" si="21"/>
        <v>1.84706034239148</v>
      </c>
      <c r="AG33">
        <f t="shared" si="22"/>
        <v>1.6896711269656133</v>
      </c>
      <c r="AH33">
        <f t="shared" si="23"/>
        <v>1.2451951692176622</v>
      </c>
      <c r="AI33">
        <f t="shared" si="24"/>
        <v>1.4422424836943326</v>
      </c>
      <c r="AJ33">
        <f t="shared" si="11"/>
        <v>1.1100471577783146</v>
      </c>
      <c r="AK33">
        <f t="shared" si="12"/>
        <v>1.7035240592787815</v>
      </c>
      <c r="BA33">
        <f t="shared" si="25"/>
        <v>1.4497964082575978</v>
      </c>
      <c r="BB33">
        <f t="shared" si="14"/>
        <v>0.29354570907910493</v>
      </c>
      <c r="BC33">
        <f t="shared" si="15"/>
        <v>9.2827303805913974E-2</v>
      </c>
    </row>
    <row r="34" spans="2:55" x14ac:dyDescent="0.25">
      <c r="B34">
        <v>6.6661232267506421E-7</v>
      </c>
      <c r="C34">
        <v>6.5358472056686878E-7</v>
      </c>
      <c r="D34">
        <v>1.035220775520429E-4</v>
      </c>
      <c r="E34">
        <v>3.53413270204328E-7</v>
      </c>
      <c r="F34">
        <v>5.2494712872430682E-4</v>
      </c>
      <c r="G34">
        <v>1.3440076145343482E-6</v>
      </c>
      <c r="H34">
        <v>1.468980626668781E-4</v>
      </c>
      <c r="I34">
        <v>1.2073141988366842E-6</v>
      </c>
      <c r="J34">
        <v>2.6971283659804612E-6</v>
      </c>
      <c r="K34">
        <v>7.9889468906912953E-7</v>
      </c>
      <c r="N34">
        <v>2.0441702265061501</v>
      </c>
      <c r="O34">
        <f t="shared" si="26"/>
        <v>7.9889468906912953E-7</v>
      </c>
      <c r="P34">
        <v>7.9889468906912953E-7</v>
      </c>
      <c r="U34">
        <v>6.6661232267506421E-7</v>
      </c>
      <c r="V34">
        <f t="shared" si="27"/>
        <v>6.6601933212950826E-7</v>
      </c>
      <c r="W34">
        <v>1.6716713905371396</v>
      </c>
      <c r="AA34">
        <v>1.6731597637450093</v>
      </c>
      <c r="AB34">
        <f t="shared" si="17"/>
        <v>1.6731597637450093</v>
      </c>
      <c r="AC34">
        <f t="shared" si="18"/>
        <v>1.1109048840354339</v>
      </c>
      <c r="AD34">
        <f t="shared" si="19"/>
        <v>1.4142721717161924</v>
      </c>
      <c r="AE34">
        <f t="shared" si="28"/>
        <v>1.0091433096218729</v>
      </c>
      <c r="AF34">
        <f t="shared" si="21"/>
        <v>1.9225112279213743</v>
      </c>
      <c r="AG34">
        <f t="shared" si="22"/>
        <v>1.4730087965961476</v>
      </c>
      <c r="AH34">
        <f t="shared" si="23"/>
        <v>1.3450764520492926</v>
      </c>
      <c r="AI34">
        <f t="shared" si="24"/>
        <v>1.4701400777068157</v>
      </c>
      <c r="AJ34">
        <f t="shared" si="11"/>
        <v>1.0073292759686219</v>
      </c>
      <c r="AK34">
        <f t="shared" si="12"/>
        <v>2.0441702265061501</v>
      </c>
      <c r="BA34">
        <f t="shared" si="25"/>
        <v>1.4469716185866912</v>
      </c>
      <c r="BB34">
        <f t="shared" si="14"/>
        <v>0.35660928399906622</v>
      </c>
      <c r="BC34">
        <f t="shared" si="15"/>
        <v>0.11276975721988881</v>
      </c>
    </row>
    <row r="35" spans="2:55" x14ac:dyDescent="0.25">
      <c r="B35">
        <v>6.0096863307990134E-7</v>
      </c>
      <c r="C35">
        <v>7.521565521528828E-7</v>
      </c>
      <c r="D35">
        <v>1.041647483361885E-4</v>
      </c>
      <c r="E35">
        <v>4.9000300350598991E-7</v>
      </c>
      <c r="F35">
        <v>5.552415968850255E-4</v>
      </c>
      <c r="G35">
        <v>1.612949745322112E-6</v>
      </c>
      <c r="H35">
        <v>1.5883057494647801E-4</v>
      </c>
      <c r="I35">
        <v>1.2306736607570201E-6</v>
      </c>
      <c r="J35">
        <v>2.9495568014681339E-6</v>
      </c>
      <c r="K35">
        <v>3.7318386603146791E-7</v>
      </c>
      <c r="N35">
        <v>0.95488348888995533</v>
      </c>
      <c r="O35">
        <f t="shared" si="26"/>
        <v>3.7318386603146791E-7</v>
      </c>
      <c r="P35">
        <v>3.7318386603146791E-7</v>
      </c>
      <c r="U35">
        <v>6.0096863307990134E-7</v>
      </c>
      <c r="V35">
        <f t="shared" si="27"/>
        <v>5.9581361711025238E-7</v>
      </c>
      <c r="W35">
        <v>1.4954589600741262</v>
      </c>
      <c r="AA35">
        <v>1.4177257016778346</v>
      </c>
      <c r="AB35">
        <f t="shared" si="17"/>
        <v>1.5083977627462213</v>
      </c>
      <c r="AC35">
        <f t="shared" si="18"/>
        <v>1.2784484720223837</v>
      </c>
      <c r="AD35">
        <f t="shared" si="19"/>
        <v>1.4230520515938467</v>
      </c>
      <c r="AE35">
        <f t="shared" si="28"/>
        <v>1.3991643618724459</v>
      </c>
      <c r="AF35">
        <f t="shared" si="21"/>
        <v>2.0334585062204726</v>
      </c>
      <c r="AG35">
        <f t="shared" si="22"/>
        <v>1.7677646596891861</v>
      </c>
      <c r="AH35">
        <f t="shared" si="23"/>
        <v>1.4543368533758634</v>
      </c>
      <c r="AI35">
        <f t="shared" si="24"/>
        <v>1.4985847702283168</v>
      </c>
      <c r="AJ35">
        <f t="shared" si="11"/>
        <v>1.1016067884374263</v>
      </c>
      <c r="AK35">
        <f t="shared" si="12"/>
        <v>0.95488348888995533</v>
      </c>
      <c r="BA35">
        <f t="shared" si="25"/>
        <v>1.4419697715076119</v>
      </c>
      <c r="BB35">
        <f t="shared" si="14"/>
        <v>0.30655822699346197</v>
      </c>
      <c r="BC35">
        <f t="shared" si="15"/>
        <v>9.6942223276225176E-2</v>
      </c>
    </row>
    <row r="36" spans="2:55" x14ac:dyDescent="0.25">
      <c r="B36">
        <v>7.9299934441223741E-7</v>
      </c>
      <c r="C36">
        <v>6.3959851104300469E-7</v>
      </c>
      <c r="D36">
        <v>9.608867549104616E-5</v>
      </c>
      <c r="E36">
        <v>5.2029145081178285E-7</v>
      </c>
      <c r="F36">
        <v>4.6521564945578575E-4</v>
      </c>
      <c r="G36">
        <v>1.3566550478572026E-6</v>
      </c>
      <c r="H36">
        <v>1.3906901585869491E-4</v>
      </c>
      <c r="I36">
        <v>1.0482981451787055E-6</v>
      </c>
      <c r="J36">
        <v>2.8293507057242095E-6</v>
      </c>
      <c r="K36">
        <v>7.2780312621034682E-7</v>
      </c>
      <c r="N36">
        <v>1.8622648287859018</v>
      </c>
      <c r="O36">
        <f t="shared" si="26"/>
        <v>7.2780312621034682E-7</v>
      </c>
      <c r="P36">
        <v>7.2780312621034682E-7</v>
      </c>
      <c r="U36">
        <v>7.9299934441223741E-7</v>
      </c>
      <c r="V36">
        <f t="shared" si="27"/>
        <v>7.1948306867852807E-7</v>
      </c>
      <c r="W36">
        <v>1.8058623884687617</v>
      </c>
      <c r="AA36">
        <v>1.5083977627462213</v>
      </c>
      <c r="AB36">
        <f t="shared" si="17"/>
        <v>1.9903841417487169</v>
      </c>
      <c r="AC36">
        <f t="shared" si="18"/>
        <v>1.0871323753150224</v>
      </c>
      <c r="AD36">
        <f t="shared" si="19"/>
        <v>1.3127203682300188</v>
      </c>
      <c r="AE36">
        <f t="shared" si="28"/>
        <v>1.485650599188334</v>
      </c>
      <c r="AF36">
        <f t="shared" si="21"/>
        <v>1.703756931973232</v>
      </c>
      <c r="AG36">
        <f t="shared" si="22"/>
        <v>1.4868701619168956</v>
      </c>
      <c r="AH36">
        <f t="shared" si="23"/>
        <v>1.2733895535803905</v>
      </c>
      <c r="AI36">
        <f t="shared" si="24"/>
        <v>1.2765070750413716</v>
      </c>
      <c r="AJ36">
        <f t="shared" si="11"/>
        <v>1.0567119584693596</v>
      </c>
      <c r="AK36">
        <f t="shared" si="12"/>
        <v>1.8622648287859018</v>
      </c>
      <c r="BA36">
        <f t="shared" si="25"/>
        <v>1.4535387994249243</v>
      </c>
      <c r="BB36">
        <f t="shared" si="14"/>
        <v>0.31541157803558117</v>
      </c>
      <c r="BC36">
        <f t="shared" si="15"/>
        <v>9.9741898698037373E-2</v>
      </c>
    </row>
    <row r="37" spans="2:55" x14ac:dyDescent="0.25">
      <c r="B37">
        <v>7.7112053986638784E-7</v>
      </c>
      <c r="C37">
        <v>6.1679804730374599E-7</v>
      </c>
      <c r="D37">
        <v>1.1277315206825733E-4</v>
      </c>
      <c r="E37">
        <v>5.5453097047575284E-7</v>
      </c>
      <c r="F37">
        <v>4.630418261513114E-4</v>
      </c>
      <c r="G37">
        <v>7.1755493991076946E-7</v>
      </c>
      <c r="H37">
        <v>1.5045519103296101E-4</v>
      </c>
      <c r="I37">
        <v>1.1729680409189314E-6</v>
      </c>
      <c r="J37">
        <v>2.7458227123133838E-6</v>
      </c>
      <c r="K37">
        <v>7.3699811764527112E-7</v>
      </c>
      <c r="N37">
        <v>1.8857924951747629</v>
      </c>
      <c r="O37">
        <f t="shared" si="26"/>
        <v>7.3699811764527112E-7</v>
      </c>
      <c r="P37">
        <v>7.3699811764527112E-7</v>
      </c>
      <c r="U37">
        <v>7.7112053986638784E-7</v>
      </c>
      <c r="V37">
        <f t="shared" si="27"/>
        <v>6.1828905018046498E-7</v>
      </c>
      <c r="W37">
        <v>1.5518710439895835</v>
      </c>
      <c r="AA37">
        <v>1.9903841417487169</v>
      </c>
      <c r="AB37">
        <f t="shared" si="17"/>
        <v>1.9354695621651039</v>
      </c>
      <c r="AC37">
        <f t="shared" si="18"/>
        <v>1.0483781851860874</v>
      </c>
      <c r="AD37">
        <f t="shared" si="19"/>
        <v>1.540656200670572</v>
      </c>
      <c r="AE37">
        <f t="shared" si="28"/>
        <v>1.5834188074211066</v>
      </c>
      <c r="AF37">
        <f t="shared" si="21"/>
        <v>1.6957957498242313</v>
      </c>
      <c r="AG37">
        <f t="shared" si="22"/>
        <v>0.7864276415545346</v>
      </c>
      <c r="AH37">
        <f t="shared" si="23"/>
        <v>1.3776474030562149</v>
      </c>
      <c r="AI37">
        <f t="shared" si="24"/>
        <v>1.4283169439121588</v>
      </c>
      <c r="AJ37">
        <f t="shared" si="11"/>
        <v>1.0255157446788261</v>
      </c>
      <c r="AK37">
        <f t="shared" si="12"/>
        <v>1.8857924951747629</v>
      </c>
      <c r="BA37">
        <f t="shared" si="25"/>
        <v>1.4307418733643602</v>
      </c>
      <c r="BB37">
        <f t="shared" si="14"/>
        <v>0.37945018835712374</v>
      </c>
      <c r="BC37">
        <f t="shared" si="15"/>
        <v>0.1199926853788416</v>
      </c>
    </row>
    <row r="38" spans="2:55" x14ac:dyDescent="0.25">
      <c r="B38">
        <v>6.6601933212950826E-7</v>
      </c>
      <c r="C38">
        <v>6.9232373789418489E-7</v>
      </c>
      <c r="D38">
        <v>8.4208622865844518E-5</v>
      </c>
      <c r="E38">
        <v>5.1816289214912103E-7</v>
      </c>
      <c r="F38">
        <v>5.0128181464970112E-4</v>
      </c>
      <c r="G38">
        <v>8.8017986854538321E-7</v>
      </c>
      <c r="H38">
        <v>1.8184776126872748E-4</v>
      </c>
      <c r="I38">
        <v>1.0398653103038669E-6</v>
      </c>
      <c r="J38">
        <v>2.8447830118238926E-6</v>
      </c>
      <c r="K38">
        <v>7.8897573985159397E-7</v>
      </c>
      <c r="N38">
        <v>2.0187901345539325</v>
      </c>
      <c r="O38">
        <f t="shared" si="26"/>
        <v>7.8897573985159397E-7</v>
      </c>
      <c r="P38">
        <v>7.8897573985159397E-7</v>
      </c>
      <c r="U38">
        <v>6.6601933212950826E-7</v>
      </c>
      <c r="V38">
        <f t="shared" si="27"/>
        <v>6.6601933212950826E-7</v>
      </c>
      <c r="W38">
        <v>1.6716713905371396</v>
      </c>
      <c r="AA38">
        <v>1.9354695621651039</v>
      </c>
      <c r="AB38">
        <f t="shared" si="17"/>
        <v>1.6716713905371396</v>
      </c>
      <c r="AC38">
        <f t="shared" si="18"/>
        <v>1.1767500028049227</v>
      </c>
      <c r="AD38">
        <f t="shared" si="19"/>
        <v>1.1504204200097949</v>
      </c>
      <c r="AE38">
        <f t="shared" si="28"/>
        <v>1.4795726702743435</v>
      </c>
      <c r="AF38">
        <f t="shared" si="21"/>
        <v>1.8358418672730388</v>
      </c>
      <c r="AG38">
        <f t="shared" si="22"/>
        <v>0.96466171391699052</v>
      </c>
      <c r="AH38">
        <f t="shared" si="23"/>
        <v>1.6650944001564276</v>
      </c>
      <c r="AI38">
        <f t="shared" si="24"/>
        <v>1.2662384568721083</v>
      </c>
      <c r="AJ38">
        <f t="shared" si="11"/>
        <v>1.0624756491879765</v>
      </c>
      <c r="AK38">
        <f t="shared" si="12"/>
        <v>2.0187901345539325</v>
      </c>
      <c r="BA38">
        <f t="shared" si="25"/>
        <v>1.4291516705586673</v>
      </c>
      <c r="BB38">
        <f t="shared" si="14"/>
        <v>0.35718624916723191</v>
      </c>
      <c r="BC38">
        <f t="shared" si="15"/>
        <v>0.11295220962608737</v>
      </c>
    </row>
    <row r="39" spans="2:55" x14ac:dyDescent="0.25">
      <c r="B39">
        <v>9.7070005722343922E-7</v>
      </c>
      <c r="C39">
        <v>7.8549055615440011E-7</v>
      </c>
      <c r="D39">
        <v>1.0444175859447569E-4</v>
      </c>
      <c r="E39">
        <v>4.1034945752471685E-7</v>
      </c>
      <c r="F39">
        <v>4.9386970931664109E-4</v>
      </c>
      <c r="G39">
        <v>9.772047633305192E-7</v>
      </c>
      <c r="H39">
        <v>1.2090078962501138E-4</v>
      </c>
      <c r="I39">
        <v>1.0244693839922547E-6</v>
      </c>
      <c r="J39">
        <v>2.961023710668087E-6</v>
      </c>
      <c r="K39">
        <v>8.0498011811869219E-7</v>
      </c>
      <c r="N39">
        <v>2.0597413062101926</v>
      </c>
      <c r="O39">
        <f t="shared" si="26"/>
        <v>8.049801181186923E-7</v>
      </c>
      <c r="P39">
        <v>8.0498011811869219E-7</v>
      </c>
      <c r="U39">
        <v>9.7070005722343922E-7</v>
      </c>
      <c r="V39">
        <f t="shared" si="27"/>
        <v>9.7070005722343922E-7</v>
      </c>
      <c r="W39">
        <v>2.4364030234150218</v>
      </c>
      <c r="AA39">
        <v>1.7437821593460334</v>
      </c>
      <c r="AB39">
        <f t="shared" si="17"/>
        <v>2.4364030234150218</v>
      </c>
      <c r="AC39">
        <f t="shared" si="18"/>
        <v>1.3351066322952012</v>
      </c>
      <c r="AD39">
        <f t="shared" si="19"/>
        <v>1.4268364414442005</v>
      </c>
      <c r="AE39">
        <f t="shared" si="28"/>
        <v>1.1717200359472006</v>
      </c>
      <c r="AF39">
        <f t="shared" si="21"/>
        <v>1.8086965512104993</v>
      </c>
      <c r="AG39">
        <f t="shared" si="22"/>
        <v>1.07099929858673</v>
      </c>
      <c r="AH39">
        <f t="shared" si="23"/>
        <v>1.1070316531508295</v>
      </c>
      <c r="AI39">
        <f t="shared" si="24"/>
        <v>1.2474909192999244</v>
      </c>
      <c r="AJ39">
        <f t="shared" si="11"/>
        <v>1.1058894742330605</v>
      </c>
      <c r="AK39">
        <f t="shared" si="12"/>
        <v>2.0597413062101926</v>
      </c>
      <c r="BA39">
        <f t="shared" si="25"/>
        <v>1.476991533579286</v>
      </c>
      <c r="BB39">
        <f t="shared" si="14"/>
        <v>0.46880708508160918</v>
      </c>
      <c r="BC39">
        <f t="shared" si="15"/>
        <v>0.14824981720822292</v>
      </c>
    </row>
    <row r="40" spans="2:55" x14ac:dyDescent="0.25">
      <c r="B40">
        <v>6.9474936026381329E-7</v>
      </c>
      <c r="C40">
        <v>7.3008959589060396E-7</v>
      </c>
      <c r="D40">
        <v>9.04776097740978E-5</v>
      </c>
      <c r="E40">
        <v>4.362950107861252E-7</v>
      </c>
      <c r="F40">
        <v>4.5174310798756778E-4</v>
      </c>
      <c r="G40">
        <v>1.6840373291415744E-6</v>
      </c>
      <c r="H40">
        <v>1.4755285519640893E-4</v>
      </c>
      <c r="I40">
        <v>1.0252115316689014E-6</v>
      </c>
      <c r="J40">
        <v>2.778833732008934E-6</v>
      </c>
      <c r="K40">
        <v>6.9149973569437861E-7</v>
      </c>
      <c r="N40">
        <v>1.7693735991540742</v>
      </c>
      <c r="O40">
        <f t="shared" si="26"/>
        <v>6.9149973569437861E-7</v>
      </c>
      <c r="P40">
        <v>6.9149973569437861E-7</v>
      </c>
      <c r="U40">
        <v>6.9474936026381329E-7</v>
      </c>
      <c r="V40">
        <f t="shared" si="27"/>
        <v>6.9474936026381329E-7</v>
      </c>
      <c r="W40">
        <v>1.7437821593460334</v>
      </c>
      <c r="AA40">
        <v>1.4954589600741262</v>
      </c>
      <c r="AB40">
        <f t="shared" si="17"/>
        <v>1.7437821593460334</v>
      </c>
      <c r="AC40">
        <f t="shared" si="18"/>
        <v>1.240941032334534</v>
      </c>
      <c r="AD40">
        <f t="shared" si="19"/>
        <v>1.2360645061685041</v>
      </c>
      <c r="AE40">
        <f t="shared" si="28"/>
        <v>1.2458054868784871</v>
      </c>
      <c r="AF40">
        <f t="shared" si="21"/>
        <v>1.6544165111498461</v>
      </c>
      <c r="AG40">
        <f t="shared" si="22"/>
        <v>1.8456754059992906</v>
      </c>
      <c r="AH40">
        <f t="shared" si="23"/>
        <v>1.3510720791968538</v>
      </c>
      <c r="AI40">
        <f t="shared" si="24"/>
        <v>1.2483946285779788</v>
      </c>
      <c r="AJ40">
        <f t="shared" si="11"/>
        <v>1.0378447709826284</v>
      </c>
      <c r="AK40">
        <f t="shared" si="12"/>
        <v>1.7693735991540742</v>
      </c>
      <c r="BA40">
        <f t="shared" si="25"/>
        <v>1.437337017978823</v>
      </c>
      <c r="BB40">
        <f t="shared" si="14"/>
        <v>0.28606951710914885</v>
      </c>
      <c r="BC40">
        <f t="shared" si="15"/>
        <v>9.0463124320941737E-2</v>
      </c>
    </row>
    <row r="41" spans="2:55" x14ac:dyDescent="0.25">
      <c r="B41">
        <v>5.9581361711025238E-7</v>
      </c>
      <c r="C41">
        <v>7.5304296842659824E-7</v>
      </c>
      <c r="D41">
        <v>1.0206586739514023E-4</v>
      </c>
      <c r="E41">
        <v>4.2812735046027228E-7</v>
      </c>
      <c r="F41">
        <v>5.6021090131253004E-4</v>
      </c>
      <c r="G41">
        <v>8.7827356765046716E-7</v>
      </c>
      <c r="H41">
        <v>1.4530688349623233E-4</v>
      </c>
      <c r="I41">
        <v>1.2023592717014253E-6</v>
      </c>
      <c r="J41">
        <v>2.8049107640981674E-6</v>
      </c>
      <c r="K41">
        <v>9.3518065114039928E-7</v>
      </c>
      <c r="N41">
        <v>2.3928916659757884</v>
      </c>
      <c r="O41">
        <f t="shared" si="26"/>
        <v>9.3518065114039928E-7</v>
      </c>
      <c r="P41">
        <v>9.3518065114039928E-7</v>
      </c>
      <c r="U41">
        <v>5.9581361711025238E-7</v>
      </c>
      <c r="V41">
        <f t="shared" si="27"/>
        <v>5.9581361711025238E-7</v>
      </c>
      <c r="W41">
        <v>1.4954589600741262</v>
      </c>
      <c r="AA41">
        <v>1.8058623884687617</v>
      </c>
      <c r="AB41">
        <f t="shared" si="17"/>
        <v>1.4954589600741262</v>
      </c>
      <c r="AC41">
        <f t="shared" si="18"/>
        <v>1.279955123167632</v>
      </c>
      <c r="AD41">
        <f t="shared" si="19"/>
        <v>1.3943780819743925</v>
      </c>
      <c r="AE41">
        <f t="shared" si="28"/>
        <v>1.2224833864708451</v>
      </c>
      <c r="AF41">
        <f t="shared" si="21"/>
        <v>2.051657564819104</v>
      </c>
      <c r="AG41">
        <f t="shared" si="22"/>
        <v>0.96257244153727761</v>
      </c>
      <c r="AH41">
        <f t="shared" si="23"/>
        <v>1.3305067729495725</v>
      </c>
      <c r="AI41">
        <f t="shared" si="24"/>
        <v>1.4641064892915714</v>
      </c>
      <c r="AJ41">
        <f t="shared" si="11"/>
        <v>1.0475840767513804</v>
      </c>
      <c r="AK41">
        <f t="shared" si="12"/>
        <v>2.3928916659757884</v>
      </c>
      <c r="BA41">
        <f t="shared" si="25"/>
        <v>1.4641594563011693</v>
      </c>
      <c r="BB41">
        <f t="shared" si="14"/>
        <v>0.44081651837014679</v>
      </c>
      <c r="BC41">
        <f t="shared" si="15"/>
        <v>0.13939842282751191</v>
      </c>
    </row>
    <row r="42" spans="2:55" x14ac:dyDescent="0.25">
      <c r="B42">
        <v>6.1828905018046498E-7</v>
      </c>
      <c r="C42">
        <v>6.6851197288997355E-7</v>
      </c>
      <c r="D42">
        <v>1.0383600601926446E-4</v>
      </c>
      <c r="E42">
        <v>4.2248211684636772E-7</v>
      </c>
      <c r="F42">
        <v>5.5377022363245487E-4</v>
      </c>
      <c r="G42">
        <v>1.0082731023430824E-6</v>
      </c>
      <c r="H42">
        <v>1.3946862600278109E-4</v>
      </c>
      <c r="I42">
        <v>1.3088883861200884E-6</v>
      </c>
      <c r="J42">
        <v>2.7281348593533039E-6</v>
      </c>
      <c r="K42">
        <v>1.0397434380138293E-6</v>
      </c>
      <c r="N42">
        <v>2.6604414928199596</v>
      </c>
      <c r="O42">
        <f t="shared" si="26"/>
        <v>1.0397434380138293E-6</v>
      </c>
      <c r="P42">
        <v>1.0397434380138293E-6</v>
      </c>
      <c r="U42">
        <v>6.1828905018046498E-7</v>
      </c>
      <c r="V42">
        <f t="shared" si="27"/>
        <v>6.1828905018046498E-7</v>
      </c>
      <c r="W42">
        <v>1.5518710439895835</v>
      </c>
      <c r="AA42">
        <v>1.5518710439895835</v>
      </c>
      <c r="AB42">
        <f t="shared" si="17"/>
        <v>1.5518710439895835</v>
      </c>
      <c r="AC42">
        <f t="shared" si="18"/>
        <v>1.1362768931861125</v>
      </c>
      <c r="AD42">
        <f t="shared" si="19"/>
        <v>1.4185609215712924</v>
      </c>
      <c r="AE42">
        <f t="shared" si="28"/>
        <v>1.2063638736709135</v>
      </c>
      <c r="AF42">
        <f t="shared" si="21"/>
        <v>2.0280699033617342</v>
      </c>
      <c r="AG42">
        <f t="shared" si="22"/>
        <v>1.1050496537828147</v>
      </c>
      <c r="AH42">
        <f t="shared" si="23"/>
        <v>1.2770485956742896</v>
      </c>
      <c r="AI42">
        <f t="shared" si="24"/>
        <v>1.5938264252456062</v>
      </c>
      <c r="AJ42">
        <f t="shared" si="11"/>
        <v>1.0189096474902559</v>
      </c>
      <c r="AK42">
        <f t="shared" si="12"/>
        <v>2.6604414928199596</v>
      </c>
      <c r="BA42">
        <f t="shared" si="25"/>
        <v>1.4996418450792561</v>
      </c>
      <c r="BB42">
        <f t="shared" si="14"/>
        <v>0.50544425235861168</v>
      </c>
      <c r="BC42">
        <f t="shared" si="15"/>
        <v>0.15983550676941463</v>
      </c>
    </row>
    <row r="43" spans="2:55" x14ac:dyDescent="0.25">
      <c r="K43" s="1"/>
    </row>
    <row r="44" spans="2:55" x14ac:dyDescent="0.25">
      <c r="V44">
        <f t="shared" ref="V44:V49" si="29">W44</f>
        <v>0</v>
      </c>
      <c r="AB44">
        <f>AVERAGEA(AB38:AB42)</f>
        <v>1.7798373154723808</v>
      </c>
      <c r="AC44">
        <f t="shared" ref="AC44:AK44" si="30">AVERAGEA(AC38:AC42)</f>
        <v>1.2338059367576804</v>
      </c>
      <c r="AD44">
        <f t="shared" si="30"/>
        <v>1.3252520742336369</v>
      </c>
      <c r="AE44">
        <f t="shared" si="30"/>
        <v>1.2651890906483581</v>
      </c>
      <c r="AF44">
        <f t="shared" si="30"/>
        <v>1.8757364795628448</v>
      </c>
      <c r="AG44">
        <f t="shared" si="30"/>
        <v>1.1897917027646208</v>
      </c>
      <c r="AH44">
        <f t="shared" si="30"/>
        <v>1.3461507002255946</v>
      </c>
      <c r="AI44">
        <f t="shared" si="30"/>
        <v>1.3640113838574379</v>
      </c>
      <c r="AJ44">
        <f t="shared" si="30"/>
        <v>1.0545407237290605</v>
      </c>
      <c r="AK44">
        <f t="shared" si="30"/>
        <v>2.1802476397427895</v>
      </c>
    </row>
    <row r="45" spans="2:55" x14ac:dyDescent="0.25">
      <c r="V45">
        <f t="shared" si="29"/>
        <v>0</v>
      </c>
    </row>
    <row r="46" spans="2:55" x14ac:dyDescent="0.25">
      <c r="V46">
        <f t="shared" si="29"/>
        <v>0</v>
      </c>
    </row>
    <row r="47" spans="2:55" x14ac:dyDescent="0.25">
      <c r="V47">
        <f t="shared" si="29"/>
        <v>0</v>
      </c>
    </row>
    <row r="48" spans="2:55" x14ac:dyDescent="0.25">
      <c r="V48">
        <f t="shared" si="29"/>
        <v>0</v>
      </c>
    </row>
    <row r="49" spans="22:22" x14ac:dyDescent="0.25">
      <c r="V49">
        <f t="shared" si="29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control</vt:lpstr>
      <vt:lpstr>CCK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CHEM Public Account</dc:creator>
  <cp:lastModifiedBy>Dr. LI Xiao</cp:lastModifiedBy>
  <dcterms:created xsi:type="dcterms:W3CDTF">2015-06-05T18:17:20Z</dcterms:created>
  <dcterms:modified xsi:type="dcterms:W3CDTF">2023-09-29T09:36:41Z</dcterms:modified>
</cp:coreProperties>
</file>